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" sheetId="1" r:id="rId1"/>
    <sheet name="ZEST_DZIALOW" sheetId="2" r:id="rId2"/>
  </sheets>
  <definedNames>
    <definedName name="_xlnm.Print_Area" localSheetId="0">'Dochody'!$A$1:$H$106</definedName>
  </definedNames>
  <calcPr fullCalcOnLoad="1"/>
</workbook>
</file>

<file path=xl/sharedStrings.xml><?xml version="1.0" encoding="utf-8"?>
<sst xmlns="http://schemas.openxmlformats.org/spreadsheetml/2006/main" count="168" uniqueCount="133">
  <si>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</si>
  <si>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</si>
  <si>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</si>
  <si>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</si>
  <si>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</si>
  <si>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>01095</t>
  </si>
  <si>
    <t xml:space="preserve">Rolnictwo i łowiectwo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</si>
  <si>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</si>
  <si>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</si>
  <si>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</si>
  <si>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</si>
  <si>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</si>
  <si>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</si>
  <si>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</si>
  <si>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</si>
  <si>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Wpływy z różnych opłat - reklamy, koszty upomnień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</si>
  <si>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</si>
  <si>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</si>
  <si>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</si>
  <si>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</si>
  <si>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</si>
  <si>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</si>
  <si>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</si>
  <si>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</si>
  <si>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</si>
  <si>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</si>
  <si>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</si>
  <si>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</si>
  <si>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</si>
  <si>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</si>
  <si>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</si>
  <si>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</si>
  <si>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</si>
  <si>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</si>
  <si>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</si>
  <si>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</si>
  <si>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</si>
  <si>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</si>
  <si>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</si>
  <si>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</si>
  <si>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</si>
  <si>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Dochody z najmu i dzierżawy składników majątkowych Skarbu Państwa lub j.s.t. - wynajem lokali szkolnych </t>
  </si>
  <si>
    <t xml:space="preserve">Szkoły podstawowe </t>
  </si>
  <si>
    <t xml:space="preserve">Zasiłki i pomoc w naturze oraz składki na ubezpieczenie społeczne </t>
  </si>
  <si>
    <t xml:space="preserve">Ośrodki pomocy społecznej </t>
  </si>
  <si>
    <t xml:space="preserve">Wpływy z różnych opłat - podłączenie do kanalizacji </t>
  </si>
  <si>
    <t xml:space="preserve">OGÓŁEM DOCHODY </t>
  </si>
  <si>
    <t xml:space="preserve">OGÓŁEM PRZYCHODY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</si>
  <si>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</si>
  <si>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</si>
  <si>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</si>
  <si>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</si>
  <si>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</si>
  <si>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 xml:space="preserve">Wytwarzanie i zaopatrzenie w energię elektryczną, gaz i wodę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</si>
  <si>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</si>
  <si>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</si>
  <si>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</si>
  <si>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</si>
  <si>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</si>
  <si>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</si>
  <si>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</si>
  <si>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</si>
  <si>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</si>
  <si>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>Dochody z najmu i dzierżawy składników majątkowych jednostek samorządu terytorialnego - budynki komunalne Łazy, Nowa Wola, Domy Nauczyciela, garaże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</si>
  <si>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</si>
  <si>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</si>
  <si>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</si>
  <si>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</si>
  <si>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</si>
  <si>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</si>
  <si>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</si>
  <si>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</si>
  <si>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</si>
  <si>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</si>
  <si>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</si>
  <si>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</si>
  <si>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</si>
  <si>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</si>
  <si>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</si>
  <si>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</si>
  <si>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</si>
  <si>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</si>
  <si>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</si>
  <si>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</si>
  <si>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</si>
  <si>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</si>
  <si>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</si>
  <si>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</si>
  <si>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</si>
  <si>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</si>
  <si>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Podatek od posiadania psów</t>
  </si>
  <si>
    <t>0410</t>
  </si>
  <si>
    <t>0480</t>
  </si>
  <si>
    <t>0010</t>
  </si>
  <si>
    <t>0020</t>
  </si>
  <si>
    <t>2920</t>
  </si>
  <si>
    <t>0970</t>
  </si>
  <si>
    <t xml:space="preserve">Pozostałe odsetki </t>
  </si>
  <si>
    <t xml:space="preserve">                                                                                            Rady Gminy Lesznowola</t>
  </si>
  <si>
    <t>Dochody od osób prawnych, od osób fizycznych i od jednostek nie posiadających osobowości prawnej oraz wydatki związane z ich poborem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</si>
  <si>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2"/>
      </rPr>
      <t xml:space="preserve"> Załącznik Nr 1</t>
    </r>
  </si>
  <si>
    <t>DOCHODY BUDŻETU GMINY NA 2005 ROK</t>
  </si>
  <si>
    <t>Plan na 2005 r.</t>
  </si>
  <si>
    <t xml:space="preserve">Plan na 2005 r. </t>
  </si>
  <si>
    <t>Budżetu Gminy na 2005 rok</t>
  </si>
  <si>
    <t>Wpływy z podatku rolnego, podatku leśnego,podatku od spadków i darowizn , podatku od czynności cywilnoprawnych oraz podatków i opłat lokalnych od osób fizycznych</t>
  </si>
  <si>
    <t>Środki na dofinansowanie własnych inwestycji gmin pozyskane z innych źródeł - Fundusz Dopłat</t>
  </si>
  <si>
    <t>Wpływy z podatku rolnego, podatku leśnego, podatku od czynności cywilnoprawnych , podatków i opłat lokalnych od osób prawnych i innych jednostek organizacyjnych</t>
  </si>
  <si>
    <t>Część równoważąca subwencji ogólnej dla gmin</t>
  </si>
  <si>
    <t>Świadczenia rodzinne oraz składki na ubezpieczenia emerytalnebi rentowe z ubezpieczenia społecznego</t>
  </si>
  <si>
    <t>Przychody z zaciągniętych pożyczek na rynku krajowym:
 na inwestycje</t>
  </si>
  <si>
    <t>URZĘDY NACZELNYCH ORGANÓW WŁADZY PAŃSTWOWEJ, KONTROLI         I OCHRONY PRAW ORAZ SĄDOWNICTWA</t>
  </si>
  <si>
    <t>Urzędy naczelnych organów władzy państwowej, kontroli i ochronyn praw oraz sadownictwa</t>
  </si>
  <si>
    <t>Starostwa powiatowe</t>
  </si>
  <si>
    <t xml:space="preserve">Dotacje celowe otrzymane z powiatu na  zadania bieżące realizowane na podstawie porozumień między jednostkami samorządu terytorialnego </t>
  </si>
  <si>
    <t>0870</t>
  </si>
  <si>
    <t xml:space="preserve">Wpływy ze sprzedaży składników majątkowych -  gruntów komunalnych </t>
  </si>
  <si>
    <t>Dochody jednostek samorządu terytorialnego związane z realizacją zadań z zakresu administracji rządowej oraz innych zadań zleconych ustawami</t>
  </si>
  <si>
    <t>Środki na dofinansowanie własnych inwestycji gmin pozyskane z innych źródeł-Fundusz Spójności</t>
  </si>
  <si>
    <t xml:space="preserve">Dochody z najmu i dzierżawy składników majątkowych Skarbu Państwa lub jednostek samorządu terytorialnego </t>
  </si>
  <si>
    <t xml:space="preserve">WYTWARZANIE I ZAOPATRYWANIE W ENERGIĘ ELEKTRYCZNĄ, GAZ I WODĘ </t>
  </si>
  <si>
    <t xml:space="preserve">Wpływy z opłat za zarząd, użytkowanie i użytkowanie wieczyste nieruchomości </t>
  </si>
  <si>
    <t>DOCHODY OD OSÓB PRAWNYCH, OSÓB FIZYCZNYCH 
I OD INNYCH JEDNOSTEK NIEPOSIADAJĄCYCH OSOBOWOŚCI PRAWNEJ ORAZ WYDATKI ZWIĄZANE Z ICH POBOREM</t>
  </si>
  <si>
    <t>Urzędy naczelnych organów władzy państwowej, kontroli i ochrony praw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</si>
  <si>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</si>
  <si>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</si>
  <si>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>Dotacje celowe otrzymane z budżetu na realizację własnych zadań bieżących gmin</t>
  </si>
  <si>
    <t xml:space="preserve">Gospodarka ściekowa i ochrona wód </t>
  </si>
  <si>
    <t>Przychody z zaciągnietych pożyczek na finansowanie zadań realizowanych                                                         z udziałem środków pochodzących z budżetu Unii Europejskiej</t>
  </si>
  <si>
    <t>0430</t>
  </si>
  <si>
    <t>Wpływy z opłaty targowej</t>
  </si>
  <si>
    <t xml:space="preserve">                                                                                            do Uchwały Nr 189/XXVI/2004</t>
  </si>
  <si>
    <t xml:space="preserve">                                                                                            z dnia 22 grudnia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</si>
</sst>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5" xfId="0" applyFont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8" fillId="2" borderId="9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9" xfId="0" applyNumberFormat="1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quotePrefix="1">
      <alignment horizontal="center" vertical="center"/>
    </xf>
    <xf numFmtId="3" fontId="8" fillId="3" borderId="3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3" fontId="8" fillId="2" borderId="14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2" xfId="0" applyFont="1" applyBorder="1" applyAlignment="1" quotePrefix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D8" sqref="D8:D9"/>
    </sheetView>
  </sheetViews>
  <sheetFormatPr defaultColWidth="9.00390625" defaultRowHeight="12.75"/>
  <cols>
    <col min="1" max="1" width="6.875" style="1" customWidth="1"/>
    <col min="2" max="2" width="8.125" style="1" customWidth="1"/>
    <col min="3" max="3" width="6.375" style="1" customWidth="1"/>
    <col min="4" max="4" width="60.25390625" style="1" customWidth="1"/>
    <col min="5" max="5" width="14.00390625" style="1" customWidth="1"/>
    <col min="6" max="16384" width="9.125" style="1" customWidth="1"/>
  </cols>
  <sheetData>
    <row r="1" spans="4:6" ht="12.75" customHeight="1">
      <c r="D1" s="99" t="s">
        <v>100</v>
      </c>
      <c r="E1" s="100"/>
      <c r="F1" s="12"/>
    </row>
    <row r="2" spans="4:6" ht="6.75" customHeight="1">
      <c r="D2" s="88"/>
      <c r="E2" s="89"/>
      <c r="F2" s="12"/>
    </row>
    <row r="3" spans="4:6" ht="12.75">
      <c r="D3" s="105" t="s">
        <v>131</v>
      </c>
      <c r="E3" s="105"/>
      <c r="F3" s="12"/>
    </row>
    <row r="4" spans="4:6" ht="12.75">
      <c r="D4" s="105" t="s">
        <v>98</v>
      </c>
      <c r="E4" s="105"/>
      <c r="F4" s="105"/>
    </row>
    <row r="5" spans="4:6" ht="12.75">
      <c r="D5" s="105" t="s">
        <v>132</v>
      </c>
      <c r="E5" s="105"/>
      <c r="F5" s="12"/>
    </row>
    <row r="6" spans="1:5" ht="15.75">
      <c r="A6" s="104" t="s">
        <v>101</v>
      </c>
      <c r="B6" s="104"/>
      <c r="C6" s="104"/>
      <c r="D6" s="104"/>
      <c r="E6" s="104"/>
    </row>
    <row r="7" spans="1:5" ht="5.25" customHeight="1">
      <c r="A7" s="31"/>
      <c r="B7" s="31"/>
      <c r="C7" s="31"/>
      <c r="D7" s="31"/>
      <c r="E7" s="31"/>
    </row>
    <row r="8" spans="1:5" ht="14.25" customHeight="1">
      <c r="A8" s="101" t="s">
        <v>69</v>
      </c>
      <c r="B8" s="101"/>
      <c r="C8" s="101"/>
      <c r="D8" s="102" t="s">
        <v>73</v>
      </c>
      <c r="E8" s="102" t="s">
        <v>102</v>
      </c>
    </row>
    <row r="9" spans="1:5" ht="19.5" customHeight="1">
      <c r="A9" s="51" t="s">
        <v>70</v>
      </c>
      <c r="B9" s="51" t="s">
        <v>71</v>
      </c>
      <c r="C9" s="51" t="s">
        <v>72</v>
      </c>
      <c r="D9" s="103"/>
      <c r="E9" s="103"/>
    </row>
    <row r="10" spans="1:5" ht="9" customHeight="1" thickBot="1">
      <c r="A10" s="60">
        <v>1</v>
      </c>
      <c r="B10" s="60">
        <v>2</v>
      </c>
      <c r="C10" s="60">
        <v>3</v>
      </c>
      <c r="D10" s="60">
        <v>4</v>
      </c>
      <c r="E10" s="60">
        <v>5</v>
      </c>
    </row>
    <row r="11" spans="1:5" s="14" customFormat="1" ht="15.75" customHeight="1" thickTop="1">
      <c r="A11" s="67" t="s">
        <v>1</v>
      </c>
      <c r="B11" s="68"/>
      <c r="C11" s="67"/>
      <c r="D11" s="73" t="s">
        <v>4</v>
      </c>
      <c r="E11" s="66">
        <f>SUM(E15,E12)</f>
        <v>18250303</v>
      </c>
    </row>
    <row r="12" spans="1:5" s="14" customFormat="1" ht="13.5" customHeight="1">
      <c r="A12" s="63"/>
      <c r="B12" s="64" t="s">
        <v>2</v>
      </c>
      <c r="C12" s="64"/>
      <c r="D12" s="62" t="s">
        <v>3</v>
      </c>
      <c r="E12" s="37">
        <f>SUM(E14,E13)</f>
        <v>18250003</v>
      </c>
    </row>
    <row r="13" spans="1:5" s="14" customFormat="1" ht="13.5" customHeight="1">
      <c r="A13" s="52"/>
      <c r="B13" s="52"/>
      <c r="C13" s="53" t="s">
        <v>74</v>
      </c>
      <c r="D13" s="7" t="s">
        <v>10</v>
      </c>
      <c r="E13" s="35">
        <v>3292000</v>
      </c>
    </row>
    <row r="14" spans="1:5" s="14" customFormat="1" ht="21" customHeight="1">
      <c r="A14" s="38"/>
      <c r="B14" s="38"/>
      <c r="C14" s="83">
        <v>6299</v>
      </c>
      <c r="D14" s="8" t="s">
        <v>118</v>
      </c>
      <c r="E14" s="36">
        <v>14958003</v>
      </c>
    </row>
    <row r="15" spans="1:5" s="14" customFormat="1" ht="13.5" customHeight="1">
      <c r="A15" s="63"/>
      <c r="B15" s="64" t="s">
        <v>5</v>
      </c>
      <c r="C15" s="64"/>
      <c r="D15" s="62" t="s">
        <v>7</v>
      </c>
      <c r="E15" s="37">
        <f>SUM(E16)</f>
        <v>300</v>
      </c>
    </row>
    <row r="16" spans="1:5" s="14" customFormat="1" ht="22.5" customHeight="1">
      <c r="A16" s="52"/>
      <c r="B16" s="52"/>
      <c r="C16" s="52" t="s">
        <v>75</v>
      </c>
      <c r="D16" s="32" t="s">
        <v>119</v>
      </c>
      <c r="E16" s="39">
        <v>300</v>
      </c>
    </row>
    <row r="17" spans="1:5" s="14" customFormat="1" ht="26.25" customHeight="1">
      <c r="A17" s="69">
        <v>400</v>
      </c>
      <c r="B17" s="70"/>
      <c r="C17" s="69"/>
      <c r="D17" s="77" t="s">
        <v>120</v>
      </c>
      <c r="E17" s="72">
        <f>E18</f>
        <v>50000</v>
      </c>
    </row>
    <row r="18" spans="1:5" s="14" customFormat="1" ht="13.5" customHeight="1">
      <c r="A18" s="63"/>
      <c r="B18" s="61">
        <f>40002</f>
        <v>40002</v>
      </c>
      <c r="C18" s="61"/>
      <c r="D18" s="62" t="s">
        <v>9</v>
      </c>
      <c r="E18" s="37">
        <f>E19</f>
        <v>50000</v>
      </c>
    </row>
    <row r="19" spans="1:5" ht="13.5" customHeight="1">
      <c r="A19" s="52"/>
      <c r="B19" s="52"/>
      <c r="C19" s="52" t="s">
        <v>76</v>
      </c>
      <c r="D19" s="32" t="s">
        <v>8</v>
      </c>
      <c r="E19" s="39">
        <v>50000</v>
      </c>
    </row>
    <row r="20" spans="1:5" s="14" customFormat="1" ht="15.75" customHeight="1">
      <c r="A20" s="69">
        <v>700</v>
      </c>
      <c r="B20" s="70"/>
      <c r="C20" s="69"/>
      <c r="D20" s="77" t="s">
        <v>12</v>
      </c>
      <c r="E20" s="72">
        <f>E21</f>
        <v>13542230</v>
      </c>
    </row>
    <row r="21" spans="1:5" s="14" customFormat="1" ht="14.25" customHeight="1">
      <c r="A21" s="63"/>
      <c r="B21" s="61">
        <v>70005</v>
      </c>
      <c r="C21" s="61"/>
      <c r="D21" s="62" t="s">
        <v>11</v>
      </c>
      <c r="E21" s="37">
        <f>SUM(E25,E24,E23,E22,E27,E26)</f>
        <v>13542230</v>
      </c>
    </row>
    <row r="22" spans="1:5" ht="12.75">
      <c r="A22" s="52"/>
      <c r="B22" s="52"/>
      <c r="C22" s="53" t="s">
        <v>77</v>
      </c>
      <c r="D22" s="7" t="s">
        <v>121</v>
      </c>
      <c r="E22" s="35">
        <v>60230</v>
      </c>
    </row>
    <row r="23" spans="1:5" ht="22.5">
      <c r="A23" s="52"/>
      <c r="B23" s="52"/>
      <c r="C23" s="10" t="s">
        <v>75</v>
      </c>
      <c r="D23" s="6" t="s">
        <v>63</v>
      </c>
      <c r="E23" s="40">
        <v>190000</v>
      </c>
    </row>
    <row r="24" spans="1:5" ht="13.5" customHeight="1">
      <c r="A24" s="52"/>
      <c r="B24" s="52"/>
      <c r="C24" s="52" t="s">
        <v>78</v>
      </c>
      <c r="D24" s="5" t="s">
        <v>13</v>
      </c>
      <c r="E24" s="39">
        <v>7000</v>
      </c>
    </row>
    <row r="25" spans="1:5" ht="13.5" customHeight="1">
      <c r="A25" s="38"/>
      <c r="B25" s="38"/>
      <c r="C25" s="10" t="s">
        <v>115</v>
      </c>
      <c r="D25" s="6" t="s">
        <v>116</v>
      </c>
      <c r="E25" s="40">
        <v>10700000</v>
      </c>
    </row>
    <row r="26" spans="1:5" ht="14.25" customHeight="1">
      <c r="A26" s="38"/>
      <c r="B26" s="38"/>
      <c r="C26" s="55" t="s">
        <v>96</v>
      </c>
      <c r="D26" s="5" t="s">
        <v>38</v>
      </c>
      <c r="E26" s="36">
        <v>25000</v>
      </c>
    </row>
    <row r="27" spans="1:5" ht="21.75" customHeight="1">
      <c r="A27" s="38"/>
      <c r="B27" s="38"/>
      <c r="C27" s="58">
        <v>6290</v>
      </c>
      <c r="D27" s="32" t="s">
        <v>106</v>
      </c>
      <c r="E27" s="43">
        <v>2560000</v>
      </c>
    </row>
    <row r="28" spans="1:5" ht="20.25" customHeight="1">
      <c r="A28" s="69">
        <v>750</v>
      </c>
      <c r="B28" s="70"/>
      <c r="C28" s="86"/>
      <c r="D28" s="71" t="s">
        <v>17</v>
      </c>
      <c r="E28" s="87">
        <f>SUM(E33,E29,E31)</f>
        <v>156849</v>
      </c>
    </row>
    <row r="29" spans="1:5" s="12" customFormat="1" ht="12.75">
      <c r="A29" s="75"/>
      <c r="B29" s="76">
        <v>75011</v>
      </c>
      <c r="C29" s="76"/>
      <c r="D29" s="74" t="s">
        <v>14</v>
      </c>
      <c r="E29" s="65">
        <f>E30</f>
        <v>64849</v>
      </c>
    </row>
    <row r="30" spans="1:5" ht="22.5">
      <c r="A30" s="52"/>
      <c r="B30" s="52"/>
      <c r="C30" s="52">
        <v>2010</v>
      </c>
      <c r="D30" s="5" t="s">
        <v>18</v>
      </c>
      <c r="E30" s="39">
        <v>64849</v>
      </c>
    </row>
    <row r="31" spans="1:5" ht="12.75">
      <c r="A31" s="63"/>
      <c r="B31" s="61">
        <v>75020</v>
      </c>
      <c r="C31" s="61"/>
      <c r="D31" s="62" t="s">
        <v>113</v>
      </c>
      <c r="E31" s="37">
        <f>E32</f>
        <v>8000</v>
      </c>
    </row>
    <row r="32" spans="1:5" ht="22.5">
      <c r="A32" s="52"/>
      <c r="B32" s="52"/>
      <c r="C32" s="52">
        <v>2320</v>
      </c>
      <c r="D32" s="5" t="s">
        <v>114</v>
      </c>
      <c r="E32" s="39">
        <v>8000</v>
      </c>
    </row>
    <row r="33" spans="1:5" s="12" customFormat="1" ht="12.75">
      <c r="A33" s="63"/>
      <c r="B33" s="61">
        <v>75023</v>
      </c>
      <c r="C33" s="61"/>
      <c r="D33" s="62" t="s">
        <v>49</v>
      </c>
      <c r="E33" s="37">
        <f>SUM(E36,E35,E34,E38,E37)</f>
        <v>84000</v>
      </c>
    </row>
    <row r="34" spans="1:5" ht="13.5" customHeight="1">
      <c r="A34" s="52"/>
      <c r="B34" s="52"/>
      <c r="C34" s="10" t="s">
        <v>76</v>
      </c>
      <c r="D34" s="6" t="s">
        <v>15</v>
      </c>
      <c r="E34" s="40">
        <v>23428</v>
      </c>
    </row>
    <row r="35" spans="1:5" ht="13.5" customHeight="1">
      <c r="A35" s="52"/>
      <c r="B35" s="52"/>
      <c r="C35" s="10" t="s">
        <v>75</v>
      </c>
      <c r="D35" s="6" t="s">
        <v>16</v>
      </c>
      <c r="E35" s="40">
        <v>44000</v>
      </c>
    </row>
    <row r="36" spans="1:5" ht="13.5" customHeight="1">
      <c r="A36" s="38"/>
      <c r="B36" s="38"/>
      <c r="C36" s="10" t="s">
        <v>96</v>
      </c>
      <c r="D36" s="6" t="s">
        <v>38</v>
      </c>
      <c r="E36" s="40">
        <v>10000</v>
      </c>
    </row>
    <row r="37" spans="1:5" ht="13.5" customHeight="1">
      <c r="A37" s="38"/>
      <c r="B37" s="38"/>
      <c r="C37" s="55" t="s">
        <v>79</v>
      </c>
      <c r="D37" s="8" t="s">
        <v>97</v>
      </c>
      <c r="E37" s="36">
        <v>5000</v>
      </c>
    </row>
    <row r="38" spans="1:5" ht="22.5" customHeight="1">
      <c r="A38" s="38"/>
      <c r="B38" s="38"/>
      <c r="C38" s="58">
        <v>2360</v>
      </c>
      <c r="D38" s="32" t="s">
        <v>117</v>
      </c>
      <c r="E38" s="43">
        <v>1572</v>
      </c>
    </row>
    <row r="39" spans="1:5" ht="27.75" customHeight="1">
      <c r="A39" s="69">
        <v>751</v>
      </c>
      <c r="B39" s="70"/>
      <c r="C39" s="69"/>
      <c r="D39" s="71" t="s">
        <v>111</v>
      </c>
      <c r="E39" s="72">
        <f>SUM(E42,E40)</f>
        <v>2648</v>
      </c>
    </row>
    <row r="40" spans="1:5" ht="15.75" customHeight="1">
      <c r="A40" s="75"/>
      <c r="B40" s="76">
        <v>75101</v>
      </c>
      <c r="C40" s="76"/>
      <c r="D40" s="74" t="s">
        <v>123</v>
      </c>
      <c r="E40" s="65">
        <f>E41</f>
        <v>2148</v>
      </c>
    </row>
    <row r="41" spans="1:5" ht="21.75" customHeight="1">
      <c r="A41" s="52"/>
      <c r="B41" s="52"/>
      <c r="C41" s="52">
        <v>2010</v>
      </c>
      <c r="D41" s="5" t="s">
        <v>18</v>
      </c>
      <c r="E41" s="39">
        <v>2148</v>
      </c>
    </row>
    <row r="42" spans="1:5" ht="21" customHeight="1">
      <c r="A42" s="69">
        <v>754</v>
      </c>
      <c r="B42" s="70"/>
      <c r="C42" s="69"/>
      <c r="D42" s="71" t="s">
        <v>20</v>
      </c>
      <c r="E42" s="72">
        <f>E43</f>
        <v>500</v>
      </c>
    </row>
    <row r="43" spans="1:5" ht="15" customHeight="1">
      <c r="A43" s="63"/>
      <c r="B43" s="61">
        <v>75414</v>
      </c>
      <c r="C43" s="61"/>
      <c r="D43" s="62" t="s">
        <v>19</v>
      </c>
      <c r="E43" s="37">
        <f>E44</f>
        <v>500</v>
      </c>
    </row>
    <row r="44" spans="1:5" ht="29.25" customHeight="1">
      <c r="A44" s="57"/>
      <c r="B44" s="57"/>
      <c r="C44" s="57">
        <v>2010</v>
      </c>
      <c r="D44" s="33" t="s">
        <v>18</v>
      </c>
      <c r="E44" s="41">
        <v>500</v>
      </c>
    </row>
    <row r="45" spans="1:5" ht="35.25" customHeight="1">
      <c r="A45" s="84">
        <v>756</v>
      </c>
      <c r="B45" s="85"/>
      <c r="C45" s="86"/>
      <c r="D45" s="77" t="s">
        <v>122</v>
      </c>
      <c r="E45" s="87">
        <f>SUM(E46,E50,E58,E69,E73)</f>
        <v>28502250</v>
      </c>
    </row>
    <row r="46" spans="1:5" ht="15" customHeight="1">
      <c r="A46" s="78"/>
      <c r="B46" s="76">
        <v>75601</v>
      </c>
      <c r="C46" s="76"/>
      <c r="D46" s="74" t="s">
        <v>23</v>
      </c>
      <c r="E46" s="65">
        <f>SUM(E48,E47)</f>
        <v>102000</v>
      </c>
    </row>
    <row r="47" spans="1:5" ht="22.5" customHeight="1">
      <c r="A47" s="79"/>
      <c r="B47" s="52"/>
      <c r="C47" s="53" t="s">
        <v>80</v>
      </c>
      <c r="D47" s="7" t="s">
        <v>21</v>
      </c>
      <c r="E47" s="35">
        <v>100000</v>
      </c>
    </row>
    <row r="48" spans="1:5" ht="11.25" customHeight="1">
      <c r="A48" s="94"/>
      <c r="B48" s="95"/>
      <c r="C48" s="58" t="s">
        <v>81</v>
      </c>
      <c r="D48" s="32" t="s">
        <v>22</v>
      </c>
      <c r="E48" s="43">
        <v>2000</v>
      </c>
    </row>
    <row r="49" spans="1:5" ht="11.25" customHeight="1">
      <c r="A49" s="92">
        <v>1</v>
      </c>
      <c r="B49" s="92">
        <v>2</v>
      </c>
      <c r="C49" s="92">
        <v>3</v>
      </c>
      <c r="D49" s="92">
        <v>4</v>
      </c>
      <c r="E49" s="92">
        <v>5</v>
      </c>
    </row>
    <row r="50" spans="1:5" s="12" customFormat="1" ht="36">
      <c r="A50" s="78"/>
      <c r="B50" s="76">
        <v>75615</v>
      </c>
      <c r="C50" s="91"/>
      <c r="D50" s="74" t="s">
        <v>107</v>
      </c>
      <c r="E50" s="65">
        <f>SUM(E57,E56,E55,E54,E53,E52,E51)</f>
        <v>7281000</v>
      </c>
    </row>
    <row r="51" spans="1:5" ht="15.75" customHeight="1">
      <c r="A51" s="79"/>
      <c r="B51" s="52"/>
      <c r="C51" s="53" t="s">
        <v>82</v>
      </c>
      <c r="D51" s="7" t="s">
        <v>24</v>
      </c>
      <c r="E51" s="35">
        <v>5700000</v>
      </c>
    </row>
    <row r="52" spans="1:5" ht="14.25" customHeight="1">
      <c r="A52" s="79"/>
      <c r="B52" s="52"/>
      <c r="C52" s="10" t="s">
        <v>83</v>
      </c>
      <c r="D52" s="6" t="s">
        <v>25</v>
      </c>
      <c r="E52" s="40">
        <v>1000</v>
      </c>
    </row>
    <row r="53" spans="1:5" ht="15" customHeight="1">
      <c r="A53" s="79"/>
      <c r="B53" s="52"/>
      <c r="C53" s="10" t="s">
        <v>84</v>
      </c>
      <c r="D53" s="6" t="s">
        <v>26</v>
      </c>
      <c r="E53" s="40">
        <v>8000</v>
      </c>
    </row>
    <row r="54" spans="1:5" ht="15.75" customHeight="1">
      <c r="A54" s="79"/>
      <c r="B54" s="52"/>
      <c r="C54" s="10" t="s">
        <v>85</v>
      </c>
      <c r="D54" s="6" t="s">
        <v>27</v>
      </c>
      <c r="E54" s="40">
        <v>60000</v>
      </c>
    </row>
    <row r="55" spans="1:5" ht="15.75" customHeight="1">
      <c r="A55" s="79"/>
      <c r="B55" s="52"/>
      <c r="C55" s="10" t="s">
        <v>86</v>
      </c>
      <c r="D55" s="6" t="s">
        <v>60</v>
      </c>
      <c r="E55" s="40">
        <v>2000</v>
      </c>
    </row>
    <row r="56" spans="1:5" ht="15" customHeight="1">
      <c r="A56" s="79"/>
      <c r="B56" s="52"/>
      <c r="C56" s="10" t="s">
        <v>87</v>
      </c>
      <c r="D56" s="6" t="s">
        <v>28</v>
      </c>
      <c r="E56" s="40">
        <v>1500000</v>
      </c>
    </row>
    <row r="57" spans="1:5" ht="15.75" customHeight="1">
      <c r="A57" s="80"/>
      <c r="B57" s="38"/>
      <c r="C57" s="55" t="s">
        <v>81</v>
      </c>
      <c r="D57" s="8" t="s">
        <v>29</v>
      </c>
      <c r="E57" s="36">
        <v>10000</v>
      </c>
    </row>
    <row r="58" spans="1:5" ht="39" customHeight="1">
      <c r="A58" s="54"/>
      <c r="B58" s="61">
        <v>75616</v>
      </c>
      <c r="C58" s="56"/>
      <c r="D58" s="62" t="s">
        <v>105</v>
      </c>
      <c r="E58" s="37">
        <f>SUM(E68,E67,E66,E64,E63,E62,E61,E60,E59,E65)</f>
        <v>4169100</v>
      </c>
    </row>
    <row r="59" spans="1:5" ht="15.75" customHeight="1">
      <c r="A59" s="79"/>
      <c r="B59" s="52"/>
      <c r="C59" s="53" t="s">
        <v>82</v>
      </c>
      <c r="D59" s="7" t="s">
        <v>24</v>
      </c>
      <c r="E59" s="35">
        <v>2824000</v>
      </c>
    </row>
    <row r="60" spans="1:5" ht="15.75" customHeight="1">
      <c r="A60" s="79"/>
      <c r="B60" s="52"/>
      <c r="C60" s="10" t="s">
        <v>83</v>
      </c>
      <c r="D60" s="6" t="s">
        <v>25</v>
      </c>
      <c r="E60" s="40">
        <v>250000</v>
      </c>
    </row>
    <row r="61" spans="1:5" ht="15.75" customHeight="1">
      <c r="A61" s="79"/>
      <c r="B61" s="52"/>
      <c r="C61" s="10" t="s">
        <v>84</v>
      </c>
      <c r="D61" s="6" t="s">
        <v>26</v>
      </c>
      <c r="E61" s="40">
        <v>4000</v>
      </c>
    </row>
    <row r="62" spans="1:5" ht="15.75" customHeight="1">
      <c r="A62" s="79"/>
      <c r="B62" s="52"/>
      <c r="C62" s="10" t="s">
        <v>85</v>
      </c>
      <c r="D62" s="6" t="s">
        <v>27</v>
      </c>
      <c r="E62" s="40">
        <v>340000</v>
      </c>
    </row>
    <row r="63" spans="1:5" ht="15.75" customHeight="1">
      <c r="A63" s="79"/>
      <c r="B63" s="52"/>
      <c r="C63" s="10" t="s">
        <v>88</v>
      </c>
      <c r="D63" s="6" t="s">
        <v>30</v>
      </c>
      <c r="E63" s="40">
        <v>160000</v>
      </c>
    </row>
    <row r="64" spans="1:5" ht="15.75" customHeight="1">
      <c r="A64" s="79"/>
      <c r="B64" s="52"/>
      <c r="C64" s="10" t="s">
        <v>89</v>
      </c>
      <c r="D64" s="6" t="s">
        <v>90</v>
      </c>
      <c r="E64" s="40">
        <v>100</v>
      </c>
    </row>
    <row r="65" spans="1:5" ht="15.75" customHeight="1">
      <c r="A65" s="79"/>
      <c r="B65" s="52"/>
      <c r="C65" s="10" t="s">
        <v>129</v>
      </c>
      <c r="D65" s="6" t="s">
        <v>130</v>
      </c>
      <c r="E65" s="40">
        <v>1000</v>
      </c>
    </row>
    <row r="66" spans="1:5" ht="15.75" customHeight="1">
      <c r="A66" s="79"/>
      <c r="B66" s="52"/>
      <c r="C66" s="10" t="s">
        <v>86</v>
      </c>
      <c r="D66" s="6" t="s">
        <v>60</v>
      </c>
      <c r="E66" s="40">
        <v>40000</v>
      </c>
    </row>
    <row r="67" spans="1:5" ht="15.75" customHeight="1">
      <c r="A67" s="79"/>
      <c r="B67" s="52"/>
      <c r="C67" s="10" t="s">
        <v>87</v>
      </c>
      <c r="D67" s="6" t="s">
        <v>28</v>
      </c>
      <c r="E67" s="40">
        <v>500000</v>
      </c>
    </row>
    <row r="68" spans="1:5" ht="15.75" customHeight="1">
      <c r="A68" s="80"/>
      <c r="B68" s="38"/>
      <c r="C68" s="10" t="s">
        <v>81</v>
      </c>
      <c r="D68" s="8" t="s">
        <v>29</v>
      </c>
      <c r="E68" s="40">
        <v>50000</v>
      </c>
    </row>
    <row r="69" spans="1:5" s="12" customFormat="1" ht="16.5" customHeight="1">
      <c r="A69" s="54"/>
      <c r="B69" s="61">
        <v>75618</v>
      </c>
      <c r="C69" s="56"/>
      <c r="D69" s="62" t="s">
        <v>124</v>
      </c>
      <c r="E69" s="37">
        <f>SUM(E70:E72)</f>
        <v>302000</v>
      </c>
    </row>
    <row r="70" spans="1:5" ht="15" customHeight="1">
      <c r="A70" s="79"/>
      <c r="B70" s="52"/>
      <c r="C70" s="53" t="s">
        <v>91</v>
      </c>
      <c r="D70" s="7" t="s">
        <v>31</v>
      </c>
      <c r="E70" s="35">
        <v>80000</v>
      </c>
    </row>
    <row r="71" spans="1:5" ht="15.75" customHeight="1">
      <c r="A71" s="79"/>
      <c r="B71" s="52"/>
      <c r="C71" s="10" t="s">
        <v>92</v>
      </c>
      <c r="D71" s="6" t="s">
        <v>32</v>
      </c>
      <c r="E71" s="40">
        <v>220000</v>
      </c>
    </row>
    <row r="72" spans="1:5" ht="13.5" customHeight="1">
      <c r="A72" s="80"/>
      <c r="B72" s="38"/>
      <c r="C72" s="10" t="s">
        <v>81</v>
      </c>
      <c r="D72" s="8" t="s">
        <v>29</v>
      </c>
      <c r="E72" s="40">
        <v>2000</v>
      </c>
    </row>
    <row r="73" spans="1:5" s="12" customFormat="1" ht="12.75">
      <c r="A73" s="54"/>
      <c r="B73" s="61">
        <v>75621</v>
      </c>
      <c r="C73" s="56"/>
      <c r="D73" s="62" t="s">
        <v>33</v>
      </c>
      <c r="E73" s="37">
        <f>SUM(E75,E74)</f>
        <v>16648150</v>
      </c>
    </row>
    <row r="74" spans="1:5" ht="14.25" customHeight="1">
      <c r="A74" s="79"/>
      <c r="B74" s="52"/>
      <c r="C74" s="53" t="s">
        <v>93</v>
      </c>
      <c r="D74" s="7" t="s">
        <v>34</v>
      </c>
      <c r="E74" s="35">
        <v>15448150</v>
      </c>
    </row>
    <row r="75" spans="1:5" ht="14.25" customHeight="1">
      <c r="A75" s="80"/>
      <c r="B75" s="38"/>
      <c r="C75" s="55" t="s">
        <v>94</v>
      </c>
      <c r="D75" s="8" t="s">
        <v>35</v>
      </c>
      <c r="E75" s="36">
        <v>1200000</v>
      </c>
    </row>
    <row r="76" spans="1:5" ht="20.25" customHeight="1">
      <c r="A76" s="81">
        <v>758</v>
      </c>
      <c r="B76" s="70"/>
      <c r="C76" s="69"/>
      <c r="D76" s="71" t="s">
        <v>36</v>
      </c>
      <c r="E76" s="72">
        <f>SUM(E77,E79)</f>
        <v>8750123</v>
      </c>
    </row>
    <row r="77" spans="1:5" ht="15" customHeight="1">
      <c r="A77" s="54"/>
      <c r="B77" s="61">
        <v>75801</v>
      </c>
      <c r="C77" s="61"/>
      <c r="D77" s="62" t="s">
        <v>39</v>
      </c>
      <c r="E77" s="37">
        <f>E78</f>
        <v>8224066</v>
      </c>
    </row>
    <row r="78" spans="1:5" ht="15.75" customHeight="1">
      <c r="A78" s="79"/>
      <c r="B78" s="52"/>
      <c r="C78" s="52" t="s">
        <v>95</v>
      </c>
      <c r="D78" s="5" t="s">
        <v>37</v>
      </c>
      <c r="E78" s="39">
        <v>8224066</v>
      </c>
    </row>
    <row r="79" spans="1:5" s="12" customFormat="1" ht="12.75">
      <c r="A79" s="54"/>
      <c r="B79" s="61">
        <v>75831</v>
      </c>
      <c r="C79" s="56"/>
      <c r="D79" s="62" t="s">
        <v>108</v>
      </c>
      <c r="E79" s="37">
        <f>E80</f>
        <v>526057</v>
      </c>
    </row>
    <row r="80" spans="1:5" ht="14.25" customHeight="1">
      <c r="A80" s="90"/>
      <c r="B80" s="55"/>
      <c r="C80" s="10">
        <v>2920</v>
      </c>
      <c r="D80" s="5" t="s">
        <v>37</v>
      </c>
      <c r="E80" s="40">
        <v>526057</v>
      </c>
    </row>
    <row r="81" spans="1:5" s="12" customFormat="1" ht="20.25" customHeight="1">
      <c r="A81" s="69">
        <v>801</v>
      </c>
      <c r="B81" s="70"/>
      <c r="C81" s="69"/>
      <c r="D81" s="71" t="s">
        <v>40</v>
      </c>
      <c r="E81" s="72">
        <f>E82</f>
        <v>7000</v>
      </c>
    </row>
    <row r="82" spans="1:5" s="14" customFormat="1" ht="13.5" customHeight="1">
      <c r="A82" s="54"/>
      <c r="B82" s="61">
        <v>80101</v>
      </c>
      <c r="C82" s="61"/>
      <c r="D82" s="62" t="s">
        <v>42</v>
      </c>
      <c r="E82" s="37">
        <f>SUM(E84,E83,E85)</f>
        <v>7000</v>
      </c>
    </row>
    <row r="83" spans="1:5" ht="22.5">
      <c r="A83" s="79"/>
      <c r="B83" s="52"/>
      <c r="C83" s="53" t="s">
        <v>75</v>
      </c>
      <c r="D83" s="7" t="s">
        <v>41</v>
      </c>
      <c r="E83" s="35">
        <v>5000</v>
      </c>
    </row>
    <row r="84" spans="1:5" ht="14.25" customHeight="1">
      <c r="A84" s="79"/>
      <c r="B84" s="52"/>
      <c r="C84" s="10" t="s">
        <v>79</v>
      </c>
      <c r="D84" s="6" t="s">
        <v>97</v>
      </c>
      <c r="E84" s="40">
        <v>1000</v>
      </c>
    </row>
    <row r="85" spans="1:5" ht="15" customHeight="1">
      <c r="A85" s="79"/>
      <c r="B85" s="52"/>
      <c r="C85" s="10" t="s">
        <v>96</v>
      </c>
      <c r="D85" s="6" t="s">
        <v>38</v>
      </c>
      <c r="E85" s="40">
        <v>1000</v>
      </c>
    </row>
    <row r="86" spans="1:5" ht="20.25" customHeight="1">
      <c r="A86" s="81">
        <v>852</v>
      </c>
      <c r="B86" s="70"/>
      <c r="C86" s="69"/>
      <c r="D86" s="71" t="s">
        <v>65</v>
      </c>
      <c r="E86" s="72">
        <f>E87+E89+E91+E95</f>
        <v>1884000</v>
      </c>
    </row>
    <row r="87" spans="1:5" ht="25.5" customHeight="1">
      <c r="A87" s="78"/>
      <c r="B87" s="61">
        <v>85212</v>
      </c>
      <c r="C87" s="61"/>
      <c r="D87" s="62" t="s">
        <v>109</v>
      </c>
      <c r="E87" s="37">
        <f>E88</f>
        <v>1720000</v>
      </c>
    </row>
    <row r="88" spans="1:5" ht="22.5" customHeight="1">
      <c r="A88" s="79"/>
      <c r="B88" s="52"/>
      <c r="C88" s="52">
        <v>2010</v>
      </c>
      <c r="D88" s="5" t="s">
        <v>66</v>
      </c>
      <c r="E88" s="39">
        <v>1720000</v>
      </c>
    </row>
    <row r="89" spans="1:5" ht="24" customHeight="1">
      <c r="A89" s="63"/>
      <c r="B89" s="61">
        <v>85213</v>
      </c>
      <c r="C89" s="61"/>
      <c r="D89" s="62" t="s">
        <v>125</v>
      </c>
      <c r="E89" s="37">
        <f>E90</f>
        <v>8000</v>
      </c>
    </row>
    <row r="90" spans="1:5" ht="22.5" customHeight="1">
      <c r="A90" s="79"/>
      <c r="B90" s="52"/>
      <c r="C90" s="52">
        <v>2010</v>
      </c>
      <c r="D90" s="5" t="s">
        <v>66</v>
      </c>
      <c r="E90" s="39">
        <v>8000</v>
      </c>
    </row>
    <row r="91" spans="1:5" s="12" customFormat="1" ht="19.5" customHeight="1">
      <c r="A91" s="54"/>
      <c r="B91" s="61">
        <v>85214</v>
      </c>
      <c r="C91" s="56"/>
      <c r="D91" s="62" t="s">
        <v>43</v>
      </c>
      <c r="E91" s="37">
        <f>E92+E93</f>
        <v>92000</v>
      </c>
    </row>
    <row r="92" spans="1:5" s="12" customFormat="1" ht="23.25" customHeight="1">
      <c r="A92" s="90"/>
      <c r="B92" s="55"/>
      <c r="C92" s="10">
        <v>2010</v>
      </c>
      <c r="D92" s="6" t="s">
        <v>67</v>
      </c>
      <c r="E92" s="40">
        <v>64000</v>
      </c>
    </row>
    <row r="93" spans="1:5" ht="24.75" customHeight="1">
      <c r="A93" s="93"/>
      <c r="B93" s="57"/>
      <c r="C93" s="58">
        <v>2030</v>
      </c>
      <c r="D93" s="33" t="s">
        <v>126</v>
      </c>
      <c r="E93" s="41">
        <v>28000</v>
      </c>
    </row>
    <row r="94" spans="1:5" ht="9.75" customHeight="1">
      <c r="A94" s="92">
        <v>1</v>
      </c>
      <c r="B94" s="92">
        <v>2</v>
      </c>
      <c r="C94" s="92">
        <v>3</v>
      </c>
      <c r="D94" s="92">
        <v>4</v>
      </c>
      <c r="E94" s="92">
        <v>5</v>
      </c>
    </row>
    <row r="95" spans="1:5" s="12" customFormat="1" ht="12.75">
      <c r="A95" s="54"/>
      <c r="B95" s="61">
        <v>85219</v>
      </c>
      <c r="C95" s="56"/>
      <c r="D95" s="62" t="s">
        <v>44</v>
      </c>
      <c r="E95" s="37">
        <f>E96</f>
        <v>64000</v>
      </c>
    </row>
    <row r="96" spans="1:5" ht="22.5">
      <c r="A96" s="79"/>
      <c r="B96" s="52"/>
      <c r="C96" s="52">
        <v>2030</v>
      </c>
      <c r="D96" s="5" t="s">
        <v>126</v>
      </c>
      <c r="E96" s="39">
        <v>64000</v>
      </c>
    </row>
    <row r="97" spans="1:5" ht="24.75" customHeight="1">
      <c r="A97" s="81">
        <v>900</v>
      </c>
      <c r="B97" s="70"/>
      <c r="C97" s="69"/>
      <c r="D97" s="71" t="s">
        <v>64</v>
      </c>
      <c r="E97" s="72">
        <f>SUM(E98)</f>
        <v>30000</v>
      </c>
    </row>
    <row r="98" spans="1:5" s="12" customFormat="1" ht="12.75">
      <c r="A98" s="54"/>
      <c r="B98" s="61">
        <v>90001</v>
      </c>
      <c r="C98" s="61"/>
      <c r="D98" s="62" t="s">
        <v>127</v>
      </c>
      <c r="E98" s="37">
        <f>E99</f>
        <v>30000</v>
      </c>
    </row>
    <row r="99" spans="1:5" ht="20.25" customHeight="1">
      <c r="A99" s="82"/>
      <c r="B99" s="58"/>
      <c r="C99" s="58" t="s">
        <v>76</v>
      </c>
      <c r="D99" s="32" t="s">
        <v>45</v>
      </c>
      <c r="E99" s="43">
        <v>30000</v>
      </c>
    </row>
    <row r="100" spans="1:5" ht="12.75">
      <c r="A100" s="50"/>
      <c r="B100" s="50"/>
      <c r="C100" s="59"/>
      <c r="E100" s="42"/>
    </row>
    <row r="101" spans="1:5" s="14" customFormat="1" ht="22.5" customHeight="1">
      <c r="A101" s="15"/>
      <c r="B101" s="17"/>
      <c r="C101" s="30"/>
      <c r="D101" s="18" t="s">
        <v>46</v>
      </c>
      <c r="E101" s="34">
        <f>E97+E86+E81+E76+E45+E42+E28+E20+E17+E11+E39</f>
        <v>71175903</v>
      </c>
    </row>
    <row r="102" spans="1:5" ht="27" customHeight="1">
      <c r="A102" s="13"/>
      <c r="B102" s="13"/>
      <c r="C102" s="13">
        <v>952</v>
      </c>
      <c r="D102" s="9" t="s">
        <v>110</v>
      </c>
      <c r="E102" s="44">
        <v>7200000</v>
      </c>
    </row>
    <row r="103" spans="1:5" ht="27" customHeight="1">
      <c r="A103" s="13"/>
      <c r="B103" s="13"/>
      <c r="C103" s="13">
        <v>903</v>
      </c>
      <c r="D103" s="9" t="s">
        <v>128</v>
      </c>
      <c r="E103" s="44">
        <v>1739900</v>
      </c>
    </row>
    <row r="104" spans="1:5" s="14" customFormat="1" ht="22.5" customHeight="1">
      <c r="A104" s="15"/>
      <c r="B104" s="17"/>
      <c r="C104" s="16"/>
      <c r="D104" s="18" t="s">
        <v>47</v>
      </c>
      <c r="E104" s="34">
        <f>E102+E103</f>
        <v>8939900</v>
      </c>
    </row>
    <row r="105" spans="1:5" ht="12.75">
      <c r="A105" s="50"/>
      <c r="B105" s="50"/>
      <c r="C105" s="50"/>
      <c r="E105" s="42"/>
    </row>
    <row r="106" spans="1:5" s="14" customFormat="1" ht="22.5" customHeight="1">
      <c r="A106" s="15"/>
      <c r="B106" s="17"/>
      <c r="C106" s="16"/>
      <c r="D106" s="18" t="s">
        <v>48</v>
      </c>
      <c r="E106" s="34">
        <f>SUM(E101,E104)</f>
        <v>80115803</v>
      </c>
    </row>
    <row r="107" ht="12.75">
      <c r="E107" s="42"/>
    </row>
    <row r="108" ht="12.75">
      <c r="E108" s="42"/>
    </row>
    <row r="109" ht="12.75">
      <c r="E109" s="42"/>
    </row>
    <row r="110" ht="12.75">
      <c r="E110" s="42"/>
    </row>
    <row r="111" ht="12.75">
      <c r="E111" s="42"/>
    </row>
    <row r="112" ht="12.75">
      <c r="E112" s="42"/>
    </row>
    <row r="113" ht="12.75">
      <c r="E113" s="42"/>
    </row>
  </sheetData>
  <mergeCells count="8">
    <mergeCell ref="D1:E1"/>
    <mergeCell ref="A8:C8"/>
    <mergeCell ref="D8:D9"/>
    <mergeCell ref="A6:E6"/>
    <mergeCell ref="E8:E9"/>
    <mergeCell ref="D3:E3"/>
    <mergeCell ref="D4:F4"/>
    <mergeCell ref="D5:E5"/>
  </mergeCells>
  <printOptions horizontalCentered="1"/>
  <pageMargins left="0.4330708661417323" right="0.4724409448818898" top="0.3937007874015748" bottom="0.5511811023622047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4">
      <selection activeCell="F26" sqref="F26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3" ht="36.75" customHeight="1">
      <c r="A5" s="106" t="s">
        <v>61</v>
      </c>
      <c r="B5" s="106"/>
      <c r="C5" s="106"/>
    </row>
    <row r="6" spans="1:3" ht="20.25">
      <c r="A6" s="107" t="s">
        <v>62</v>
      </c>
      <c r="B6" s="107"/>
      <c r="C6" s="107"/>
    </row>
    <row r="7" spans="1:3" ht="12.75">
      <c r="A7" s="108" t="s">
        <v>104</v>
      </c>
      <c r="B7" s="108"/>
      <c r="C7" s="108"/>
    </row>
    <row r="8" spans="1:3" ht="12.75">
      <c r="A8" s="4"/>
      <c r="B8" s="4"/>
      <c r="C8" s="4"/>
    </row>
    <row r="10" spans="1:3" ht="26.25" customHeight="1">
      <c r="A10" s="29" t="s">
        <v>0</v>
      </c>
      <c r="B10" s="29" t="s">
        <v>50</v>
      </c>
      <c r="C10" s="29" t="s">
        <v>103</v>
      </c>
    </row>
    <row r="11" spans="1:3" ht="10.5" customHeight="1" thickBot="1">
      <c r="A11" s="28">
        <v>1</v>
      </c>
      <c r="B11" s="28">
        <v>2</v>
      </c>
      <c r="C11" s="28">
        <v>3</v>
      </c>
    </row>
    <row r="12" spans="1:3" ht="26.25" customHeight="1" thickTop="1">
      <c r="A12" s="19" t="s">
        <v>1</v>
      </c>
      <c r="B12" s="21" t="s">
        <v>6</v>
      </c>
      <c r="C12" s="45">
        <f>Dochody!E11</f>
        <v>18250303</v>
      </c>
    </row>
    <row r="13" spans="1:3" ht="26.25" customHeight="1">
      <c r="A13" s="20">
        <v>400</v>
      </c>
      <c r="B13" s="11" t="s">
        <v>53</v>
      </c>
      <c r="C13" s="46">
        <f>Dochody!E17</f>
        <v>50000</v>
      </c>
    </row>
    <row r="14" spans="1:3" ht="26.25" customHeight="1">
      <c r="A14" s="10">
        <v>700</v>
      </c>
      <c r="B14" s="11" t="s">
        <v>54</v>
      </c>
      <c r="C14" s="46">
        <f>Dochody!E20</f>
        <v>13542230</v>
      </c>
    </row>
    <row r="15" spans="1:3" ht="26.25" customHeight="1">
      <c r="A15" s="55">
        <v>750</v>
      </c>
      <c r="B15" s="96" t="s">
        <v>55</v>
      </c>
      <c r="C15" s="97">
        <f>Dochody!E28</f>
        <v>156849</v>
      </c>
    </row>
    <row r="16" spans="1:3" ht="26.25" customHeight="1">
      <c r="A16" s="10">
        <v>751</v>
      </c>
      <c r="B16" s="98" t="s">
        <v>112</v>
      </c>
      <c r="C16" s="46">
        <f>Dochody!E39</f>
        <v>2648</v>
      </c>
    </row>
    <row r="17" spans="1:3" ht="26.25" customHeight="1">
      <c r="A17" s="10">
        <v>754</v>
      </c>
      <c r="B17" s="11" t="s">
        <v>56</v>
      </c>
      <c r="C17" s="46">
        <f>Dochody!E42</f>
        <v>500</v>
      </c>
    </row>
    <row r="18" spans="1:3" ht="26.25" customHeight="1">
      <c r="A18" s="10">
        <v>756</v>
      </c>
      <c r="B18" s="11" t="s">
        <v>99</v>
      </c>
      <c r="C18" s="46">
        <f>Dochody!E45</f>
        <v>28502250</v>
      </c>
    </row>
    <row r="19" spans="1:3" ht="26.25" customHeight="1">
      <c r="A19" s="10">
        <v>758</v>
      </c>
      <c r="B19" s="11" t="s">
        <v>57</v>
      </c>
      <c r="C19" s="46">
        <f>Dochody!E76</f>
        <v>8750123</v>
      </c>
    </row>
    <row r="20" spans="1:3" ht="26.25" customHeight="1">
      <c r="A20" s="10">
        <v>801</v>
      </c>
      <c r="B20" s="11" t="s">
        <v>58</v>
      </c>
      <c r="C20" s="46">
        <f>Dochody!E81</f>
        <v>7000</v>
      </c>
    </row>
    <row r="21" spans="1:3" ht="26.25" customHeight="1">
      <c r="A21" s="10">
        <v>852</v>
      </c>
      <c r="B21" s="11" t="s">
        <v>68</v>
      </c>
      <c r="C21" s="46">
        <f>Dochody!E86</f>
        <v>1884000</v>
      </c>
    </row>
    <row r="22" spans="1:3" ht="26.25" customHeight="1">
      <c r="A22" s="10">
        <v>900</v>
      </c>
      <c r="B22" s="11" t="s">
        <v>59</v>
      </c>
      <c r="C22" s="46">
        <f>Dochody!E97</f>
        <v>30000</v>
      </c>
    </row>
    <row r="23" spans="1:3" s="14" customFormat="1" ht="26.25" customHeight="1">
      <c r="A23" s="24"/>
      <c r="B23" s="25" t="s">
        <v>51</v>
      </c>
      <c r="C23" s="47">
        <f>SUM(C12:C22)</f>
        <v>71175903</v>
      </c>
    </row>
    <row r="24" spans="1:3" s="14" customFormat="1" ht="26.25" customHeight="1" thickBot="1">
      <c r="A24" s="26"/>
      <c r="B24" s="27" t="s">
        <v>52</v>
      </c>
      <c r="C24" s="48">
        <f>Dochody!E104</f>
        <v>8939900</v>
      </c>
    </row>
    <row r="25" spans="1:3" s="14" customFormat="1" ht="26.25" customHeight="1" thickTop="1">
      <c r="A25" s="22"/>
      <c r="B25" s="23" t="s">
        <v>48</v>
      </c>
      <c r="C25" s="49">
        <f>SUM(C23,C24)</f>
        <v>80115803</v>
      </c>
    </row>
  </sheetData>
  <mergeCells count="3">
    <mergeCell ref="A5:C5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2004-12-22T10:56:58Z</cp:lastPrinted>
  <dcterms:created xsi:type="dcterms:W3CDTF">2002-11-06T08:41:21Z</dcterms:created>
  <dcterms:modified xsi:type="dcterms:W3CDTF">2004-12-22T10:57:12Z</dcterms:modified>
  <cp:category/>
  <cp:version/>
  <cp:contentType/>
  <cp:contentStatus/>
</cp:coreProperties>
</file>