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1"/>
  </bookViews>
  <sheets>
    <sheet name="Arkusz1" sheetId="1" r:id="rId1"/>
    <sheet name="Arkusz2" sheetId="2" r:id="rId2"/>
    <sheet name="Arkusz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<sst xmlns="http://schemas.openxmlformats.org/spreadsheetml/2006/main" count="169" uniqueCount="56">
  <si>
    <t xml:space="preserve">A. </t>
  </si>
  <si>
    <t>PLANOWANE DOCHODY GMINY 
(ogółem w latach)</t>
  </si>
  <si>
    <t>Wyszczególnienie</t>
  </si>
  <si>
    <t>E.</t>
  </si>
  <si>
    <t>E1</t>
  </si>
  <si>
    <t>-</t>
  </si>
  <si>
    <t>E2</t>
  </si>
  <si>
    <t>poręczenia pożyczek</t>
  </si>
  <si>
    <t xml:space="preserve">kapitał </t>
  </si>
  <si>
    <t>E3</t>
  </si>
  <si>
    <t>E4</t>
  </si>
  <si>
    <t xml:space="preserve">w tym: </t>
  </si>
  <si>
    <t>w tym z tytułu:</t>
  </si>
  <si>
    <t>E5</t>
  </si>
  <si>
    <t>E6</t>
  </si>
  <si>
    <t xml:space="preserve">- </t>
  </si>
  <si>
    <t>jedn. budżet.</t>
  </si>
  <si>
    <t xml:space="preserve">Kwota zadłużenia 
na dzień 
31.12 2005 </t>
  </si>
  <si>
    <t>składek z ZUS</t>
  </si>
  <si>
    <t>odset</t>
  </si>
  <si>
    <t>dost. tow. i usług</t>
  </si>
  <si>
    <t>wym. zobow.</t>
  </si>
  <si>
    <t xml:space="preserve">spł. rat poż z 2005 </t>
  </si>
  <si>
    <t xml:space="preserve">spł. rat poż..z 2006 </t>
  </si>
  <si>
    <t xml:space="preserve">Kwota zadłużenia
na dzień 
31.12.2004 </t>
  </si>
  <si>
    <t xml:space="preserve">Kwota zadłużenia 
na dzień 
31.12.2006  </t>
  </si>
  <si>
    <t xml:space="preserve">   E1=</t>
  </si>
  <si>
    <t xml:space="preserve">spł. rat pożyczek               i kredytów </t>
  </si>
  <si>
    <t>Rady Gminy Lesznowola</t>
  </si>
  <si>
    <t>-1-</t>
  </si>
  <si>
    <t>odsetki</t>
  </si>
  <si>
    <t xml:space="preserve">spł. rat poż..z 2007 </t>
  </si>
  <si>
    <t xml:space="preserve">Kwota zadłużenia
na dzień 
31.12.2005 </t>
  </si>
  <si>
    <t xml:space="preserve">Kwota zadłużenia 
na dzień 
31.12.2007  </t>
  </si>
  <si>
    <t>Kwota zadłużenia 
na dzień 
31.12 2006</t>
  </si>
  <si>
    <t xml:space="preserve">Kwota zadłużenia 
na dzień 
31.12.2008  </t>
  </si>
  <si>
    <t xml:space="preserve">Kwota zadłużenia 
na dzień 
31.12.2009  </t>
  </si>
  <si>
    <t xml:space="preserve">Kwota zadłużenia 
na dzień 
31.12.2010  </t>
  </si>
  <si>
    <t xml:space="preserve">Kwota zadłużenia 
na dzień 
31.12.2011  </t>
  </si>
  <si>
    <t xml:space="preserve">Kwota zadłużenia 
na dzień 
31.12.2012  </t>
  </si>
  <si>
    <t xml:space="preserve">Kwota zadłużenia 
na dzień 
31.12.2013  </t>
  </si>
  <si>
    <t xml:space="preserve">Kwota zadłużenia 
na dzień 
31.12.2014  </t>
  </si>
  <si>
    <t xml:space="preserve">spł. rat poż.  i kred. </t>
  </si>
  <si>
    <t>spł.rat.poż z 2007</t>
  </si>
  <si>
    <t xml:space="preserve">PROGNOZA DŁUGU GMINY NA 31 GRUDNIA 2005 R. I LATA NASTĘPNE </t>
  </si>
  <si>
    <t xml:space="preserve">Kwota zadłużenia
 na dzień 31.12.2004 r. </t>
  </si>
  <si>
    <t>Załącznik Nr 4</t>
  </si>
  <si>
    <t>E7</t>
  </si>
  <si>
    <t>Zobowiązania wg tytułów dłużnych 
(E1 + E2 + E3+E7)</t>
  </si>
  <si>
    <t>odsetki od kredytów i poż</t>
  </si>
  <si>
    <t>odsetki (łączne zadłużenie)</t>
  </si>
  <si>
    <t>3)   23 319 760,-  -spłaty pożyczek, kredytów i odsetek  4 114 370,-  + pożyczki zaciągnięte w 2007 r w wysokości  6 343 000,- = 25 548 390,-</t>
  </si>
  <si>
    <t>2)   25 036 095,- - spłaty pożyczek , kredytów i odsetek  5 018 085,-  + pożyczki zaciągnięte  w 2006r  w wysokości  3 301 750,- = 23 319 760,-</t>
  </si>
  <si>
    <t>do Uchwały Nr 189XXVI/2004</t>
  </si>
  <si>
    <t>z dnia  22 grudnia 2004r.</t>
  </si>
  <si>
    <t>1)   15 363 498,- - spłaty pożyczek i kredytów  3 712 698,- + pożyczki zaciągnięte w 2005r w wysokości 8 939 900,- = 20 590 700,-+ odsetki w latach 2006-2014  4 445 395,- =25 036 095,-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</si>
</sst>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u val="single"/>
      <sz val="12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7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3" fontId="4" fillId="0" borderId="9" xfId="0" applyNumberFormat="1" applyFont="1" applyBorder="1" applyAlignment="1">
      <alignment horizontal="right" vertical="center" wrapText="1"/>
    </xf>
    <xf numFmtId="3" fontId="4" fillId="2" borderId="10" xfId="0" applyNumberFormat="1" applyFont="1" applyFill="1" applyBorder="1" applyAlignment="1">
      <alignment horizontal="right" vertical="center" wrapText="1"/>
    </xf>
    <xf numFmtId="3" fontId="4" fillId="2" borderId="8" xfId="0" applyNumberFormat="1" applyFont="1" applyFill="1" applyBorder="1" applyAlignment="1">
      <alignment horizontal="right" vertical="center" wrapText="1"/>
    </xf>
    <xf numFmtId="0" fontId="7" fillId="0" borderId="11" xfId="0" applyFont="1" applyBorder="1" applyAlignment="1">
      <alignment horizontal="center" vertical="center" wrapText="1"/>
    </xf>
    <xf numFmtId="3" fontId="4" fillId="0" borderId="11" xfId="0" applyNumberFormat="1" applyFont="1" applyBorder="1" applyAlignment="1" quotePrefix="1">
      <alignment horizontal="center" vertical="center" wrapText="1"/>
    </xf>
    <xf numFmtId="0" fontId="4" fillId="0" borderId="0" xfId="0" applyFont="1" applyAlignment="1">
      <alignment vertical="center"/>
    </xf>
    <xf numFmtId="0" fontId="4" fillId="2" borderId="7" xfId="0" applyFont="1" applyFill="1" applyBorder="1" applyAlignment="1">
      <alignment horizontal="center" vertical="center" wrapText="1"/>
    </xf>
    <xf numFmtId="3" fontId="4" fillId="2" borderId="9" xfId="0" applyNumberFormat="1" applyFont="1" applyFill="1" applyBorder="1" applyAlignment="1">
      <alignment horizontal="right" vertical="center" wrapText="1"/>
    </xf>
    <xf numFmtId="3" fontId="4" fillId="0" borderId="11" xfId="0" applyNumberFormat="1" applyFont="1" applyBorder="1" applyAlignment="1">
      <alignment horizontal="right" vertical="center" wrapText="1"/>
    </xf>
    <xf numFmtId="3" fontId="4" fillId="0" borderId="12" xfId="0" applyNumberFormat="1" applyFont="1" applyBorder="1" applyAlignment="1">
      <alignment vertical="center" wrapText="1"/>
    </xf>
    <xf numFmtId="3" fontId="4" fillId="0" borderId="13" xfId="0" applyNumberFormat="1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3" fontId="4" fillId="0" borderId="11" xfId="0" applyNumberFormat="1" applyFont="1" applyBorder="1" applyAlignment="1" quotePrefix="1">
      <alignment horizontal="right" vertical="center" wrapText="1"/>
    </xf>
    <xf numFmtId="0" fontId="5" fillId="3" borderId="14" xfId="0" applyFont="1" applyFill="1" applyBorder="1" applyAlignment="1">
      <alignment horizontal="center" vertical="center" wrapText="1"/>
    </xf>
    <xf numFmtId="3" fontId="4" fillId="0" borderId="9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3" fontId="4" fillId="2" borderId="16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3" fontId="4" fillId="3" borderId="17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horizontal="left" vertical="center" wrapText="1"/>
    </xf>
    <xf numFmtId="3" fontId="4" fillId="3" borderId="11" xfId="0" applyNumberFormat="1" applyFont="1" applyFill="1" applyBorder="1" applyAlignment="1">
      <alignment horizontal="right" vertical="center" wrapText="1"/>
    </xf>
    <xf numFmtId="0" fontId="2" fillId="3" borderId="17" xfId="0" applyFont="1" applyFill="1" applyBorder="1" applyAlignment="1">
      <alignment vertical="center" wrapText="1"/>
    </xf>
    <xf numFmtId="0" fontId="4" fillId="3" borderId="11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vertical="center" wrapText="1"/>
    </xf>
    <xf numFmtId="3" fontId="4" fillId="0" borderId="11" xfId="0" applyNumberFormat="1" applyFont="1" applyBorder="1" applyAlignment="1">
      <alignment vertical="center" wrapText="1"/>
    </xf>
    <xf numFmtId="3" fontId="4" fillId="0" borderId="11" xfId="0" applyNumberFormat="1" applyFont="1" applyBorder="1" applyAlignment="1" quotePrefix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top" wrapText="1"/>
    </xf>
    <xf numFmtId="3" fontId="4" fillId="0" borderId="11" xfId="0" applyNumberFormat="1" applyFont="1" applyBorder="1" applyAlignment="1" quotePrefix="1">
      <alignment horizontal="center" vertical="top" wrapText="1"/>
    </xf>
    <xf numFmtId="3" fontId="4" fillId="0" borderId="11" xfId="0" applyNumberFormat="1" applyFont="1" applyBorder="1" applyAlignment="1">
      <alignment horizontal="center" vertical="top" wrapText="1"/>
    </xf>
    <xf numFmtId="3" fontId="4" fillId="2" borderId="15" xfId="0" applyNumberFormat="1" applyFont="1" applyFill="1" applyBorder="1" applyAlignment="1">
      <alignment horizontal="right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3" fontId="4" fillId="0" borderId="19" xfId="0" applyNumberFormat="1" applyFont="1" applyBorder="1" applyAlignment="1">
      <alignment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vertical="center" wrapText="1"/>
    </xf>
    <xf numFmtId="3" fontId="4" fillId="4" borderId="0" xfId="0" applyNumberFormat="1" applyFont="1" applyFill="1" applyBorder="1" applyAlignment="1">
      <alignment horizontal="right" vertical="center" wrapText="1"/>
    </xf>
    <xf numFmtId="3" fontId="4" fillId="4" borderId="0" xfId="0" applyNumberFormat="1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3" fontId="4" fillId="4" borderId="0" xfId="0" applyNumberFormat="1" applyFont="1" applyFill="1" applyBorder="1" applyAlignment="1" quotePrefix="1">
      <alignment horizontal="right" vertical="center" wrapText="1"/>
    </xf>
    <xf numFmtId="0" fontId="0" fillId="4" borderId="0" xfId="0" applyFill="1" applyBorder="1" applyAlignment="1">
      <alignment/>
    </xf>
    <xf numFmtId="3" fontId="4" fillId="4" borderId="0" xfId="0" applyNumberFormat="1" applyFont="1" applyFill="1" applyBorder="1" applyAlignment="1" quotePrefix="1">
      <alignment horizontal="center" vertical="center" wrapText="1"/>
    </xf>
    <xf numFmtId="0" fontId="7" fillId="4" borderId="0" xfId="0" applyFont="1" applyFill="1" applyBorder="1" applyAlignment="1">
      <alignment horizontal="center" vertical="top" wrapText="1"/>
    </xf>
    <xf numFmtId="3" fontId="4" fillId="4" borderId="0" xfId="0" applyNumberFormat="1" applyFont="1" applyFill="1" applyBorder="1" applyAlignment="1" quotePrefix="1">
      <alignment horizontal="center" vertical="top" wrapText="1"/>
    </xf>
    <xf numFmtId="0" fontId="0" fillId="0" borderId="0" xfId="0" applyBorder="1" applyAlignment="1">
      <alignment/>
    </xf>
    <xf numFmtId="0" fontId="0" fillId="0" borderId="0" xfId="0" applyFont="1" applyAlignment="1" quotePrefix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3" fontId="4" fillId="0" borderId="17" xfId="0" applyNumberFormat="1" applyFont="1" applyBorder="1" applyAlignment="1">
      <alignment vertical="center" wrapText="1"/>
    </xf>
    <xf numFmtId="0" fontId="2" fillId="0" borderId="21" xfId="0" applyFont="1" applyBorder="1" applyAlignment="1">
      <alignment vertical="center"/>
    </xf>
    <xf numFmtId="0" fontId="2" fillId="0" borderId="0" xfId="0" applyFont="1" applyAlignment="1">
      <alignment/>
    </xf>
    <xf numFmtId="3" fontId="4" fillId="3" borderId="17" xfId="0" applyNumberFormat="1" applyFont="1" applyFill="1" applyBorder="1" applyAlignment="1">
      <alignment horizontal="justify" vertical="center" wrapText="1"/>
    </xf>
    <xf numFmtId="3" fontId="2" fillId="0" borderId="0" xfId="0" applyNumberFormat="1" applyFont="1" applyAlignment="1">
      <alignment/>
    </xf>
    <xf numFmtId="3" fontId="4" fillId="0" borderId="22" xfId="0" applyNumberFormat="1" applyFont="1" applyBorder="1" applyAlignment="1" quotePrefix="1">
      <alignment horizontal="center" vertical="top" wrapText="1"/>
    </xf>
    <xf numFmtId="0" fontId="7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0" fontId="7" fillId="0" borderId="4" xfId="0" applyFont="1" applyBorder="1" applyAlignment="1">
      <alignment horizontal="center" vertical="top" wrapText="1"/>
    </xf>
    <xf numFmtId="3" fontId="4" fillId="0" borderId="4" xfId="0" applyNumberFormat="1" applyFont="1" applyBorder="1" applyAlignment="1" quotePrefix="1">
      <alignment horizontal="center" vertical="top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center" wrapText="1"/>
    </xf>
    <xf numFmtId="0" fontId="4" fillId="0" borderId="0" xfId="0" applyFont="1" applyAlignment="1">
      <alignment vertical="center"/>
    </xf>
    <xf numFmtId="3" fontId="4" fillId="0" borderId="11" xfId="0" applyNumberFormat="1" applyFont="1" applyBorder="1" applyAlignment="1">
      <alignment horizontal="right" vertical="center" wrapText="1"/>
    </xf>
    <xf numFmtId="3" fontId="4" fillId="0" borderId="11" xfId="0" applyNumberFormat="1" applyFont="1" applyBorder="1" applyAlignment="1" quotePrefix="1">
      <alignment horizontal="center" vertical="center" wrapText="1"/>
    </xf>
    <xf numFmtId="0" fontId="4" fillId="4" borderId="0" xfId="0" applyFont="1" applyFill="1" applyBorder="1" applyAlignment="1">
      <alignment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7" fillId="4" borderId="0" xfId="0" applyFont="1" applyFill="1" applyBorder="1" applyAlignment="1">
      <alignment vertical="center" wrapText="1"/>
    </xf>
    <xf numFmtId="0" fontId="0" fillId="4" borderId="0" xfId="0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9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3" fontId="4" fillId="0" borderId="11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4" borderId="0" xfId="0" applyFill="1" applyBorder="1" applyAlignment="1" quotePrefix="1">
      <alignment horizontal="center" vertical="top" wrapText="1"/>
    </xf>
    <xf numFmtId="0" fontId="0" fillId="4" borderId="0" xfId="0" applyFill="1" applyBorder="1" applyAlignment="1">
      <alignment horizontal="center" vertical="top" wrapText="1"/>
    </xf>
    <xf numFmtId="0" fontId="0" fillId="4" borderId="0" xfId="0" applyFill="1" applyBorder="1" applyAlignment="1">
      <alignment horizontal="center" wrapText="1"/>
    </xf>
    <xf numFmtId="0" fontId="0" fillId="4" borderId="0" xfId="0" applyFill="1" applyBorder="1" applyAlignment="1" quotePrefix="1">
      <alignment horizontal="center" wrapText="1"/>
    </xf>
    <xf numFmtId="0" fontId="4" fillId="4" borderId="0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3" fontId="4" fillId="4" borderId="0" xfId="0" applyNumberFormat="1" applyFont="1" applyFill="1" applyBorder="1" applyAlignment="1">
      <alignment horizontal="center" vertical="center" wrapText="1"/>
    </xf>
    <xf numFmtId="3" fontId="4" fillId="4" borderId="0" xfId="0" applyNumberFormat="1" applyFont="1" applyFill="1" applyBorder="1" applyAlignment="1">
      <alignment horizontal="right" vertical="center" wrapText="1"/>
    </xf>
    <xf numFmtId="0" fontId="4" fillId="4" borderId="0" xfId="0" applyFont="1" applyFill="1" applyBorder="1" applyAlignment="1">
      <alignment vertical="top" wrapText="1"/>
    </xf>
    <xf numFmtId="0" fontId="0" fillId="4" borderId="0" xfId="0" applyFill="1" applyBorder="1" applyAlignment="1">
      <alignment wrapText="1"/>
    </xf>
    <xf numFmtId="3" fontId="4" fillId="4" borderId="0" xfId="0" applyNumberFormat="1" applyFont="1" applyFill="1" applyBorder="1" applyAlignment="1">
      <alignment wrapText="1"/>
    </xf>
    <xf numFmtId="0" fontId="0" fillId="0" borderId="11" xfId="0" applyBorder="1" applyAlignment="1" quotePrefix="1">
      <alignment horizontal="center" wrapText="1"/>
    </xf>
    <xf numFmtId="3" fontId="4" fillId="0" borderId="25" xfId="0" applyNumberFormat="1" applyFont="1" applyBorder="1" applyAlignment="1" quotePrefix="1">
      <alignment horizontal="center" vertical="center" wrapText="1"/>
    </xf>
    <xf numFmtId="3" fontId="4" fillId="0" borderId="22" xfId="0" applyNumberFormat="1" applyFont="1" applyBorder="1" applyAlignment="1" quotePrefix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3" fontId="4" fillId="2" borderId="9" xfId="0" applyNumberFormat="1" applyFont="1" applyFill="1" applyBorder="1" applyAlignment="1">
      <alignment horizontal="right" vertical="center" wrapText="1"/>
    </xf>
    <xf numFmtId="3" fontId="4" fillId="2" borderId="15" xfId="0" applyNumberFormat="1" applyFont="1" applyFill="1" applyBorder="1" applyAlignment="1">
      <alignment horizontal="right" vertical="center" wrapText="1"/>
    </xf>
    <xf numFmtId="0" fontId="4" fillId="3" borderId="17" xfId="0" applyFont="1" applyFill="1" applyBorder="1" applyAlignment="1">
      <alignment vertical="center" wrapText="1"/>
    </xf>
    <xf numFmtId="0" fontId="0" fillId="0" borderId="11" xfId="0" applyBorder="1" applyAlignment="1" quotePrefix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3" fontId="4" fillId="0" borderId="11" xfId="0" applyNumberFormat="1" applyFont="1" applyBorder="1" applyAlignment="1" quotePrefix="1">
      <alignment horizontal="center" vertical="top" wrapText="1"/>
    </xf>
    <xf numFmtId="3" fontId="4" fillId="0" borderId="11" xfId="0" applyNumberFormat="1" applyFont="1" applyBorder="1" applyAlignment="1">
      <alignment wrapText="1"/>
    </xf>
    <xf numFmtId="0" fontId="4" fillId="0" borderId="25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3" fontId="4" fillId="0" borderId="25" xfId="0" applyNumberFormat="1" applyFont="1" applyBorder="1" applyAlignment="1">
      <alignment horizontal="right" vertical="center" wrapText="1"/>
    </xf>
    <xf numFmtId="3" fontId="4" fillId="0" borderId="22" xfId="0" applyNumberFormat="1" applyFont="1" applyBorder="1" applyAlignment="1">
      <alignment horizontal="right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vertical="center" wrapText="1"/>
    </xf>
    <xf numFmtId="3" fontId="4" fillId="0" borderId="30" xfId="0" applyNumberFormat="1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" fillId="3" borderId="26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3" fontId="4" fillId="3" borderId="17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4" fillId="3" borderId="11" xfId="0" applyFont="1" applyFill="1" applyBorder="1" applyAlignment="1">
      <alignment vertical="center" wrapText="1"/>
    </xf>
    <xf numFmtId="3" fontId="4" fillId="3" borderId="25" xfId="0" applyNumberFormat="1" applyFont="1" applyFill="1" applyBorder="1" applyAlignment="1">
      <alignment horizontal="right" vertical="center" wrapText="1"/>
    </xf>
    <xf numFmtId="3" fontId="4" fillId="3" borderId="22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/>
    </xf>
    <xf numFmtId="0" fontId="4" fillId="0" borderId="2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5" xfId="0" applyFont="1" applyBorder="1" applyAlignment="1">
      <alignment vertical="top" wrapText="1"/>
    </xf>
    <xf numFmtId="0" fontId="4" fillId="0" borderId="26" xfId="0" applyFont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0" fontId="4" fillId="3" borderId="25" xfId="0" applyFont="1" applyFill="1" applyBorder="1" applyAlignment="1">
      <alignment vertical="center" wrapText="1"/>
    </xf>
    <xf numFmtId="0" fontId="4" fillId="3" borderId="26" xfId="0" applyFont="1" applyFill="1" applyBorder="1" applyAlignment="1">
      <alignment vertical="center" wrapText="1"/>
    </xf>
    <xf numFmtId="0" fontId="4" fillId="3" borderId="22" xfId="0" applyFont="1" applyFill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al_1_DOCHODY_budz_gminy_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chody"/>
      <sheetName val="ZEST_DZIALOW"/>
    </sheetNames>
    <sheetDataSet>
      <sheetData sheetId="1">
        <row r="23">
          <cell r="C23">
            <v>71175903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8"/>
  <sheetViews>
    <sheetView workbookViewId="0" topLeftCell="A1">
      <selection activeCell="E16" sqref="E16"/>
    </sheetView>
  </sheetViews>
  <sheetFormatPr defaultColWidth="9.00390625" defaultRowHeight="12.75"/>
  <cols>
    <col min="1" max="1" width="3.875" style="0" customWidth="1"/>
    <col min="2" max="2" width="9.375" style="0" customWidth="1"/>
    <col min="3" max="3" width="6.00390625" style="0" customWidth="1"/>
    <col min="4" max="4" width="2.00390625" style="0" hidden="1" customWidth="1"/>
    <col min="5" max="5" width="9.625" style="0" customWidth="1"/>
    <col min="6" max="6" width="10.25390625" style="0" customWidth="1"/>
    <col min="7" max="7" width="6.375" style="0" customWidth="1"/>
    <col min="8" max="8" width="3.25390625" style="0" customWidth="1"/>
    <col min="9" max="9" width="5.00390625" style="0" customWidth="1"/>
    <col min="10" max="10" width="5.75390625" style="0" customWidth="1"/>
    <col min="11" max="11" width="10.00390625" style="0" customWidth="1"/>
    <col min="12" max="12" width="10.75390625" style="0" customWidth="1"/>
    <col min="13" max="14" width="10.875" style="0" customWidth="1"/>
    <col min="15" max="15" width="10.625" style="0" customWidth="1"/>
    <col min="16" max="17" width="9.625" style="0" customWidth="1"/>
    <col min="18" max="18" width="11.125" style="0" customWidth="1"/>
    <col min="19" max="19" width="8.875" style="0" hidden="1" customWidth="1"/>
    <col min="20" max="20" width="9.125" style="0" hidden="1" customWidth="1"/>
    <col min="21" max="21" width="10.625" style="0" customWidth="1"/>
    <col min="22" max="22" width="10.75390625" style="0" customWidth="1"/>
  </cols>
  <sheetData>
    <row r="1" spans="1:25" ht="21" customHeight="1">
      <c r="A1" s="1"/>
      <c r="B1" s="1"/>
      <c r="C1" s="1"/>
      <c r="D1" s="1"/>
      <c r="E1" s="1"/>
      <c r="F1" s="2"/>
      <c r="G1" s="3"/>
      <c r="H1" s="3"/>
      <c r="I1" s="3"/>
      <c r="J1" s="3"/>
      <c r="K1" s="3"/>
      <c r="L1" s="33"/>
      <c r="M1" s="93" t="s">
        <v>46</v>
      </c>
      <c r="N1" s="93"/>
      <c r="O1" s="93"/>
      <c r="P1" s="33"/>
      <c r="Q1" s="33"/>
      <c r="R1" s="93"/>
      <c r="S1" s="93"/>
      <c r="T1" s="93"/>
      <c r="U1" s="93"/>
      <c r="V1" s="93"/>
      <c r="W1" s="33"/>
      <c r="X1" s="33"/>
      <c r="Y1" s="33"/>
    </row>
    <row r="2" spans="1:20" ht="14.25" customHeight="1">
      <c r="A2" s="1"/>
      <c r="B2" s="1"/>
      <c r="C2" s="1"/>
      <c r="D2" s="1"/>
      <c r="E2" s="1"/>
      <c r="F2" s="3"/>
      <c r="G2" s="3"/>
      <c r="H2" s="3"/>
      <c r="I2" s="3"/>
      <c r="J2" s="3"/>
      <c r="K2" s="3"/>
      <c r="L2" s="3"/>
      <c r="M2" s="94" t="s">
        <v>53</v>
      </c>
      <c r="N2" s="95"/>
      <c r="O2" s="95"/>
      <c r="P2" s="3"/>
      <c r="Q2" s="3"/>
      <c r="R2" s="3"/>
      <c r="S2" s="3"/>
      <c r="T2" s="2"/>
    </row>
    <row r="3" spans="1:20" ht="14.25" customHeight="1">
      <c r="A3" s="1"/>
      <c r="B3" s="1"/>
      <c r="C3" s="1"/>
      <c r="D3" s="1"/>
      <c r="E3" s="1"/>
      <c r="F3" s="62" t="s">
        <v>29</v>
      </c>
      <c r="G3" s="3"/>
      <c r="H3" s="3"/>
      <c r="I3" s="3"/>
      <c r="J3" s="3"/>
      <c r="K3" s="3"/>
      <c r="L3" s="3"/>
      <c r="M3" s="94" t="s">
        <v>28</v>
      </c>
      <c r="N3" s="94"/>
      <c r="O3" s="94"/>
      <c r="P3" s="3"/>
      <c r="Q3" s="3"/>
      <c r="R3" s="3"/>
      <c r="S3" s="3"/>
      <c r="T3" s="2"/>
    </row>
    <row r="4" spans="1:20" ht="14.25" customHeight="1">
      <c r="A4" s="1"/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94" t="s">
        <v>54</v>
      </c>
      <c r="N4" s="96"/>
      <c r="O4" s="96"/>
      <c r="P4" s="3"/>
      <c r="Q4" s="3"/>
      <c r="R4" s="3"/>
      <c r="S4" s="3"/>
      <c r="T4" s="2"/>
    </row>
    <row r="5" spans="1:20" ht="11.25" customHeight="1">
      <c r="A5" s="136" t="s">
        <v>44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4"/>
      <c r="T5" s="2"/>
    </row>
    <row r="6" spans="1:20" ht="6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2" ht="14.25" customHeight="1" thickBot="1">
      <c r="A7" s="77" t="s">
        <v>0</v>
      </c>
      <c r="B7" s="139" t="s">
        <v>1</v>
      </c>
      <c r="C7" s="142"/>
      <c r="D7" s="142"/>
      <c r="E7" s="142"/>
      <c r="F7" s="5">
        <v>2005</v>
      </c>
      <c r="G7" s="137">
        <v>2006</v>
      </c>
      <c r="H7" s="138"/>
      <c r="I7" s="137">
        <v>2007</v>
      </c>
      <c r="J7" s="138"/>
      <c r="K7" s="6">
        <v>2008</v>
      </c>
      <c r="L7" s="6">
        <v>2009</v>
      </c>
      <c r="M7" s="6">
        <v>2010</v>
      </c>
      <c r="N7" s="20">
        <v>2011</v>
      </c>
      <c r="O7" s="20">
        <v>2012</v>
      </c>
      <c r="P7" s="20">
        <v>2013</v>
      </c>
      <c r="Q7" s="63">
        <v>2014</v>
      </c>
      <c r="R7" s="133" t="s">
        <v>24</v>
      </c>
      <c r="S7" s="139"/>
      <c r="T7" s="133"/>
      <c r="U7" s="133" t="s">
        <v>17</v>
      </c>
      <c r="V7" s="133" t="s">
        <v>25</v>
      </c>
    </row>
    <row r="8" spans="1:22" ht="20.25" customHeight="1" thickTop="1">
      <c r="A8" s="78"/>
      <c r="B8" s="141"/>
      <c r="C8" s="143"/>
      <c r="D8" s="143"/>
      <c r="E8" s="143"/>
      <c r="F8" s="24">
        <f>'[1]ZEST_DZIALOW'!$C$23</f>
        <v>71175903</v>
      </c>
      <c r="G8" s="145">
        <v>77000000</v>
      </c>
      <c r="H8" s="146"/>
      <c r="I8" s="145">
        <v>69000000</v>
      </c>
      <c r="J8" s="146"/>
      <c r="K8" s="23">
        <v>46000000</v>
      </c>
      <c r="L8" s="23">
        <v>48000000</v>
      </c>
      <c r="M8" s="47">
        <v>50000000</v>
      </c>
      <c r="N8" s="47">
        <v>51000000</v>
      </c>
      <c r="O8" s="47">
        <v>52000000</v>
      </c>
      <c r="P8" s="47">
        <v>53000000</v>
      </c>
      <c r="Q8" s="66">
        <v>54000000</v>
      </c>
      <c r="R8" s="134"/>
      <c r="S8" s="140"/>
      <c r="T8" s="134"/>
      <c r="U8" s="134"/>
      <c r="V8" s="134"/>
    </row>
    <row r="9" spans="1:22" ht="14.25" customHeight="1">
      <c r="A9" s="78"/>
      <c r="B9" s="139" t="s">
        <v>2</v>
      </c>
      <c r="C9" s="142"/>
      <c r="D9" s="133"/>
      <c r="E9" s="139" t="s">
        <v>45</v>
      </c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9"/>
      <c r="Q9" s="65"/>
      <c r="R9" s="134"/>
      <c r="S9" s="140"/>
      <c r="T9" s="134"/>
      <c r="U9" s="134"/>
      <c r="V9" s="134"/>
    </row>
    <row r="10" spans="1:22" ht="31.5" customHeight="1">
      <c r="A10" s="79"/>
      <c r="B10" s="141"/>
      <c r="C10" s="143"/>
      <c r="D10" s="135"/>
      <c r="E10" s="144"/>
      <c r="F10" s="7">
        <v>2005</v>
      </c>
      <c r="G10" s="128">
        <v>2006</v>
      </c>
      <c r="H10" s="129"/>
      <c r="I10" s="128">
        <v>2007</v>
      </c>
      <c r="J10" s="129"/>
      <c r="K10" s="8">
        <v>2008</v>
      </c>
      <c r="L10" s="27">
        <v>2009</v>
      </c>
      <c r="M10" s="8">
        <v>2010</v>
      </c>
      <c r="N10" s="45">
        <v>2011</v>
      </c>
      <c r="O10" s="45">
        <v>2012</v>
      </c>
      <c r="P10" s="45">
        <v>2013</v>
      </c>
      <c r="Q10" s="64">
        <v>2014</v>
      </c>
      <c r="R10" s="135"/>
      <c r="S10" s="141"/>
      <c r="T10" s="135"/>
      <c r="U10" s="135"/>
      <c r="V10" s="135"/>
    </row>
    <row r="11" spans="1:22" ht="9.75" customHeight="1" thickBot="1">
      <c r="A11" s="9">
        <v>1</v>
      </c>
      <c r="B11" s="131">
        <v>2</v>
      </c>
      <c r="C11" s="150"/>
      <c r="D11" s="132"/>
      <c r="E11" s="10">
        <v>3</v>
      </c>
      <c r="F11" s="11">
        <v>5</v>
      </c>
      <c r="G11" s="131">
        <v>6</v>
      </c>
      <c r="H11" s="132"/>
      <c r="I11" s="131">
        <v>7</v>
      </c>
      <c r="J11" s="132"/>
      <c r="K11" s="9">
        <v>8</v>
      </c>
      <c r="L11" s="10">
        <v>9</v>
      </c>
      <c r="M11" s="9">
        <v>10</v>
      </c>
      <c r="N11" s="12">
        <v>11</v>
      </c>
      <c r="O11" s="12">
        <v>12</v>
      </c>
      <c r="P11" s="12">
        <v>13</v>
      </c>
      <c r="Q11" s="12"/>
      <c r="R11" s="12">
        <v>14</v>
      </c>
      <c r="S11" s="131"/>
      <c r="T11" s="132"/>
      <c r="U11" s="12">
        <v>15</v>
      </c>
      <c r="V11" s="12">
        <v>16</v>
      </c>
    </row>
    <row r="12" spans="1:22" ht="36" customHeight="1" thickBot="1" thickTop="1">
      <c r="A12" s="13" t="s">
        <v>3</v>
      </c>
      <c r="B12" s="113" t="s">
        <v>48</v>
      </c>
      <c r="C12" s="114"/>
      <c r="D12" s="115"/>
      <c r="E12" s="14">
        <f>SUM(E15,E19,E20)</f>
        <v>15363498</v>
      </c>
      <c r="F12" s="15">
        <f>F13+F19+F20+F27</f>
        <v>4726593</v>
      </c>
      <c r="G12" s="116">
        <f>G13+G19+G20+G27</f>
        <v>5018085</v>
      </c>
      <c r="H12" s="117"/>
      <c r="I12" s="116">
        <f>I20+I19+I13+I27</f>
        <v>4114370</v>
      </c>
      <c r="J12" s="117"/>
      <c r="K12" s="16">
        <f aca="true" t="shared" si="0" ref="K12:Q12">K13+K27</f>
        <v>3854410</v>
      </c>
      <c r="L12" s="21">
        <f t="shared" si="0"/>
        <v>2647560</v>
      </c>
      <c r="M12" s="16">
        <f t="shared" si="0"/>
        <v>4268460</v>
      </c>
      <c r="N12" s="44">
        <f t="shared" si="0"/>
        <v>4227860</v>
      </c>
      <c r="O12" s="44">
        <f t="shared" si="0"/>
        <v>4731500</v>
      </c>
      <c r="P12" s="44">
        <f t="shared" si="0"/>
        <v>4788600</v>
      </c>
      <c r="Q12" s="44">
        <f t="shared" si="0"/>
        <v>1030000</v>
      </c>
      <c r="R12" s="30">
        <v>15363500</v>
      </c>
      <c r="S12" s="28"/>
      <c r="T12" s="29"/>
      <c r="U12" s="30">
        <v>20590700</v>
      </c>
      <c r="V12" s="30">
        <v>19763250</v>
      </c>
    </row>
    <row r="13" spans="1:22" ht="14.25" customHeight="1" thickTop="1">
      <c r="A13" s="151" t="s">
        <v>4</v>
      </c>
      <c r="B13" s="118" t="s">
        <v>26</v>
      </c>
      <c r="C13" s="118"/>
      <c r="D13" s="118"/>
      <c r="E13" s="32">
        <f>E15</f>
        <v>14990498</v>
      </c>
      <c r="F13" s="32">
        <f>F15</f>
        <v>3622698</v>
      </c>
      <c r="G13" s="154">
        <f>G15+G16</f>
        <v>4042200</v>
      </c>
      <c r="H13" s="154"/>
      <c r="I13" s="154">
        <f>I15+I16+I17</f>
        <v>3110250</v>
      </c>
      <c r="J13" s="154"/>
      <c r="K13" s="32">
        <f aca="true" t="shared" si="1" ref="K13:P13">K15+K16+K17+K18</f>
        <v>3115000</v>
      </c>
      <c r="L13" s="32">
        <f t="shared" si="1"/>
        <v>2070000</v>
      </c>
      <c r="M13" s="32">
        <f t="shared" si="1"/>
        <v>3753000</v>
      </c>
      <c r="N13" s="32">
        <f t="shared" si="1"/>
        <v>3812000</v>
      </c>
      <c r="O13" s="32">
        <f t="shared" si="1"/>
        <v>4430000</v>
      </c>
      <c r="P13" s="32">
        <f t="shared" si="1"/>
        <v>4620000</v>
      </c>
      <c r="Q13" s="32">
        <f>Q16+Q18</f>
        <v>1000000</v>
      </c>
      <c r="R13" s="32">
        <f>R15+R19+R20</f>
        <v>15363500</v>
      </c>
      <c r="S13" s="32"/>
      <c r="T13" s="35"/>
      <c r="U13" s="32">
        <f>U15+U16+U19+U20</f>
        <v>20590700</v>
      </c>
      <c r="V13" s="32">
        <f>V15+V16+V17+V19+V20</f>
        <v>19763250</v>
      </c>
    </row>
    <row r="14" spans="1:22" ht="11.25" customHeight="1">
      <c r="A14" s="152"/>
      <c r="B14" s="156" t="s">
        <v>11</v>
      </c>
      <c r="C14" s="156"/>
      <c r="D14" s="36"/>
      <c r="E14" s="34"/>
      <c r="F14" s="34"/>
      <c r="G14" s="157"/>
      <c r="H14" s="158"/>
      <c r="I14" s="157"/>
      <c r="J14" s="158"/>
      <c r="K14" s="34"/>
      <c r="L14" s="34"/>
      <c r="M14" s="34"/>
      <c r="N14" s="34"/>
      <c r="O14" s="34"/>
      <c r="P14" s="34"/>
      <c r="Q14" s="34"/>
      <c r="R14" s="34"/>
      <c r="S14" s="34"/>
      <c r="T14" s="37"/>
      <c r="U14" s="34"/>
      <c r="V14" s="34"/>
    </row>
    <row r="15" spans="1:22" ht="19.5" customHeight="1">
      <c r="A15" s="152"/>
      <c r="B15" s="124" t="s">
        <v>27</v>
      </c>
      <c r="C15" s="130"/>
      <c r="D15" s="125"/>
      <c r="E15" s="22">
        <v>14990498</v>
      </c>
      <c r="F15" s="22">
        <v>3622698</v>
      </c>
      <c r="G15" s="84">
        <v>3965200</v>
      </c>
      <c r="H15" s="84"/>
      <c r="I15" s="84">
        <v>3007600</v>
      </c>
      <c r="J15" s="84"/>
      <c r="K15" s="22">
        <v>2662000</v>
      </c>
      <c r="L15" s="38">
        <v>300000</v>
      </c>
      <c r="M15" s="22">
        <v>1433000</v>
      </c>
      <c r="N15" s="22"/>
      <c r="O15" s="22"/>
      <c r="P15" s="22"/>
      <c r="Q15" s="22"/>
      <c r="R15" s="22">
        <v>14990500</v>
      </c>
      <c r="S15" s="84"/>
      <c r="T15" s="84"/>
      <c r="U15" s="22">
        <v>11367800</v>
      </c>
      <c r="V15" s="22">
        <v>7402600</v>
      </c>
    </row>
    <row r="16" spans="1:22" ht="14.25" customHeight="1">
      <c r="A16" s="152"/>
      <c r="B16" s="80" t="s">
        <v>22</v>
      </c>
      <c r="C16" s="80"/>
      <c r="D16" s="25"/>
      <c r="E16" s="26"/>
      <c r="F16" s="22"/>
      <c r="G16" s="84">
        <v>77000</v>
      </c>
      <c r="H16" s="84"/>
      <c r="I16" s="84">
        <v>82900</v>
      </c>
      <c r="J16" s="84"/>
      <c r="K16" s="26">
        <v>160000</v>
      </c>
      <c r="L16" s="39">
        <v>270000</v>
      </c>
      <c r="M16" s="26">
        <v>320000</v>
      </c>
      <c r="N16" s="26">
        <v>1980000</v>
      </c>
      <c r="O16" s="26">
        <v>2930000</v>
      </c>
      <c r="P16" s="26">
        <v>3120000</v>
      </c>
      <c r="Q16" s="26"/>
      <c r="R16" s="31" t="s">
        <v>5</v>
      </c>
      <c r="S16" s="22"/>
      <c r="T16" s="22"/>
      <c r="U16" s="22">
        <v>8939900</v>
      </c>
      <c r="V16" s="22">
        <v>8862900</v>
      </c>
    </row>
    <row r="17" spans="1:22" ht="12" customHeight="1">
      <c r="A17" s="152"/>
      <c r="B17" s="80" t="s">
        <v>23</v>
      </c>
      <c r="C17" s="80"/>
      <c r="D17" s="25"/>
      <c r="E17" s="26"/>
      <c r="F17" s="22"/>
      <c r="G17" s="84"/>
      <c r="H17" s="84"/>
      <c r="I17" s="84">
        <v>19750</v>
      </c>
      <c r="J17" s="84"/>
      <c r="K17" s="26">
        <v>250000</v>
      </c>
      <c r="L17" s="39">
        <v>500000</v>
      </c>
      <c r="M17" s="26">
        <v>1000000</v>
      </c>
      <c r="N17" s="26">
        <v>532000</v>
      </c>
      <c r="O17" s="26">
        <v>500000</v>
      </c>
      <c r="P17" s="26">
        <v>500000</v>
      </c>
      <c r="Q17" s="26"/>
      <c r="R17" s="31" t="s">
        <v>5</v>
      </c>
      <c r="S17" s="22"/>
      <c r="T17" s="22"/>
      <c r="U17" s="31" t="s">
        <v>5</v>
      </c>
      <c r="V17" s="22">
        <v>3301750</v>
      </c>
    </row>
    <row r="18" spans="1:22" ht="12" customHeight="1">
      <c r="A18" s="153"/>
      <c r="B18" s="124" t="s">
        <v>31</v>
      </c>
      <c r="C18" s="125"/>
      <c r="D18" s="25"/>
      <c r="E18" s="26"/>
      <c r="F18" s="22"/>
      <c r="G18" s="126"/>
      <c r="H18" s="127"/>
      <c r="I18" s="126"/>
      <c r="J18" s="127"/>
      <c r="K18" s="26">
        <v>43000</v>
      </c>
      <c r="L18" s="39">
        <v>1000000</v>
      </c>
      <c r="M18" s="26">
        <v>1000000</v>
      </c>
      <c r="N18" s="26">
        <v>1300000</v>
      </c>
      <c r="O18" s="26">
        <v>1000000</v>
      </c>
      <c r="P18" s="26">
        <v>1000000</v>
      </c>
      <c r="Q18" s="26">
        <v>1000000</v>
      </c>
      <c r="R18" s="31"/>
      <c r="S18" s="22"/>
      <c r="T18" s="22"/>
      <c r="U18" s="31"/>
      <c r="V18" s="22"/>
    </row>
    <row r="19" spans="1:22" ht="18.75" customHeight="1">
      <c r="A19" s="88" t="s">
        <v>6</v>
      </c>
      <c r="B19" s="80" t="s">
        <v>7</v>
      </c>
      <c r="C19" s="40" t="s">
        <v>8</v>
      </c>
      <c r="D19" s="40"/>
      <c r="E19" s="26">
        <v>287000</v>
      </c>
      <c r="F19" s="22">
        <v>50000</v>
      </c>
      <c r="G19" s="84">
        <v>50000</v>
      </c>
      <c r="H19" s="84"/>
      <c r="I19" s="84">
        <v>187000</v>
      </c>
      <c r="J19" s="84"/>
      <c r="K19" s="31" t="s">
        <v>5</v>
      </c>
      <c r="L19" s="18" t="s">
        <v>5</v>
      </c>
      <c r="M19" s="31" t="s">
        <v>5</v>
      </c>
      <c r="N19" s="31"/>
      <c r="O19" s="31"/>
      <c r="P19" s="31"/>
      <c r="Q19" s="31"/>
      <c r="R19" s="22">
        <v>287000</v>
      </c>
      <c r="S19" s="123"/>
      <c r="T19" s="123"/>
      <c r="U19" s="22">
        <v>237000</v>
      </c>
      <c r="V19" s="22">
        <v>187000</v>
      </c>
    </row>
    <row r="20" spans="1:22" ht="12.75">
      <c r="A20" s="89"/>
      <c r="B20" s="147"/>
      <c r="C20" s="40" t="s">
        <v>19</v>
      </c>
      <c r="D20" s="40"/>
      <c r="E20" s="26">
        <v>86000</v>
      </c>
      <c r="F20" s="22">
        <v>40000</v>
      </c>
      <c r="G20" s="84">
        <v>37000</v>
      </c>
      <c r="H20" s="84"/>
      <c r="I20" s="84">
        <v>9000</v>
      </c>
      <c r="J20" s="84"/>
      <c r="K20" s="31" t="s">
        <v>5</v>
      </c>
      <c r="L20" s="18" t="s">
        <v>5</v>
      </c>
      <c r="M20" s="31" t="s">
        <v>5</v>
      </c>
      <c r="N20" s="31"/>
      <c r="O20" s="31"/>
      <c r="P20" s="31"/>
      <c r="Q20" s="31"/>
      <c r="R20" s="22">
        <v>86000</v>
      </c>
      <c r="S20" s="123"/>
      <c r="T20" s="123"/>
      <c r="U20" s="22">
        <v>46000</v>
      </c>
      <c r="V20" s="22">
        <v>9000</v>
      </c>
    </row>
    <row r="21" spans="1:22" ht="12" customHeight="1">
      <c r="A21" s="17" t="s">
        <v>9</v>
      </c>
      <c r="B21" s="80" t="s">
        <v>21</v>
      </c>
      <c r="C21" s="80"/>
      <c r="D21" s="80"/>
      <c r="E21" s="18" t="s">
        <v>5</v>
      </c>
      <c r="F21" s="18" t="s">
        <v>5</v>
      </c>
      <c r="G21" s="85" t="s">
        <v>5</v>
      </c>
      <c r="H21" s="85"/>
      <c r="I21" s="85" t="s">
        <v>5</v>
      </c>
      <c r="J21" s="85"/>
      <c r="K21" s="18" t="s">
        <v>5</v>
      </c>
      <c r="L21" s="18" t="s">
        <v>5</v>
      </c>
      <c r="M21" s="31" t="s">
        <v>5</v>
      </c>
      <c r="N21" s="31"/>
      <c r="O21" s="31"/>
      <c r="P21" s="31"/>
      <c r="Q21" s="31"/>
      <c r="R21" s="18" t="s">
        <v>5</v>
      </c>
      <c r="S21" s="82"/>
      <c r="T21" s="82"/>
      <c r="U21" s="18" t="s">
        <v>5</v>
      </c>
      <c r="V21" s="18" t="s">
        <v>5</v>
      </c>
    </row>
    <row r="22" spans="1:22" ht="11.25" customHeight="1">
      <c r="A22" s="88" t="s">
        <v>10</v>
      </c>
      <c r="B22" s="80" t="s">
        <v>11</v>
      </c>
      <c r="C22" s="80"/>
      <c r="D22" s="81"/>
      <c r="E22" s="22"/>
      <c r="F22" s="18"/>
      <c r="G22" s="111"/>
      <c r="H22" s="112"/>
      <c r="I22" s="111"/>
      <c r="J22" s="112"/>
      <c r="K22" s="18"/>
      <c r="L22" s="18"/>
      <c r="M22" s="31" t="s">
        <v>5</v>
      </c>
      <c r="N22" s="31"/>
      <c r="O22" s="31"/>
      <c r="P22" s="31"/>
      <c r="Q22" s="31"/>
      <c r="R22" s="18"/>
      <c r="S22" s="82"/>
      <c r="T22" s="82"/>
      <c r="U22" s="18"/>
      <c r="V22" s="18"/>
    </row>
    <row r="23" spans="1:22" ht="12.75">
      <c r="A23" s="88"/>
      <c r="B23" s="80" t="s">
        <v>16</v>
      </c>
      <c r="C23" s="80"/>
      <c r="D23" s="81"/>
      <c r="E23" s="18" t="s">
        <v>5</v>
      </c>
      <c r="F23" s="18" t="s">
        <v>5</v>
      </c>
      <c r="G23" s="85" t="s">
        <v>5</v>
      </c>
      <c r="H23" s="85"/>
      <c r="I23" s="85" t="s">
        <v>5</v>
      </c>
      <c r="J23" s="85"/>
      <c r="K23" s="18" t="s">
        <v>5</v>
      </c>
      <c r="L23" s="18" t="s">
        <v>5</v>
      </c>
      <c r="M23" s="31" t="s">
        <v>5</v>
      </c>
      <c r="N23" s="31"/>
      <c r="O23" s="31"/>
      <c r="P23" s="31"/>
      <c r="Q23" s="31"/>
      <c r="R23" s="18" t="s">
        <v>5</v>
      </c>
      <c r="S23" s="110"/>
      <c r="T23" s="82"/>
      <c r="U23" s="18" t="s">
        <v>5</v>
      </c>
      <c r="V23" s="18" t="s">
        <v>5</v>
      </c>
    </row>
    <row r="24" spans="1:22" ht="12.75">
      <c r="A24" s="88"/>
      <c r="B24" s="80" t="s">
        <v>12</v>
      </c>
      <c r="C24" s="80"/>
      <c r="D24" s="81"/>
      <c r="E24" s="22"/>
      <c r="F24" s="18"/>
      <c r="G24" s="111"/>
      <c r="H24" s="112"/>
      <c r="I24" s="111"/>
      <c r="J24" s="112"/>
      <c r="K24" s="18"/>
      <c r="L24" s="18"/>
      <c r="M24" s="31" t="s">
        <v>5</v>
      </c>
      <c r="N24" s="31"/>
      <c r="O24" s="31"/>
      <c r="P24" s="31"/>
      <c r="Q24" s="31"/>
      <c r="R24" s="18"/>
      <c r="S24" s="82"/>
      <c r="T24" s="82"/>
      <c r="U24" s="18"/>
      <c r="V24" s="18"/>
    </row>
    <row r="25" spans="1:22" ht="13.5" customHeight="1">
      <c r="A25" s="41" t="s">
        <v>13</v>
      </c>
      <c r="B25" s="121" t="s">
        <v>20</v>
      </c>
      <c r="C25" s="121"/>
      <c r="D25" s="81"/>
      <c r="E25" s="42" t="s">
        <v>5</v>
      </c>
      <c r="F25" s="42" t="s">
        <v>5</v>
      </c>
      <c r="G25" s="122" t="s">
        <v>5</v>
      </c>
      <c r="H25" s="122"/>
      <c r="I25" s="122" t="s">
        <v>5</v>
      </c>
      <c r="J25" s="122"/>
      <c r="K25" s="42" t="s">
        <v>5</v>
      </c>
      <c r="L25" s="42" t="s">
        <v>5</v>
      </c>
      <c r="M25" s="43" t="s">
        <v>5</v>
      </c>
      <c r="N25" s="43"/>
      <c r="O25" s="43"/>
      <c r="P25" s="43"/>
      <c r="Q25" s="43"/>
      <c r="R25" s="42" t="s">
        <v>5</v>
      </c>
      <c r="S25" s="110"/>
      <c r="T25" s="82"/>
      <c r="U25" s="42" t="s">
        <v>5</v>
      </c>
      <c r="V25" s="42" t="s">
        <v>5</v>
      </c>
    </row>
    <row r="26" spans="1:22" ht="16.5" customHeight="1">
      <c r="A26" s="41" t="s">
        <v>14</v>
      </c>
      <c r="B26" s="121" t="s">
        <v>18</v>
      </c>
      <c r="C26" s="121"/>
      <c r="D26" s="81"/>
      <c r="E26" s="42" t="s">
        <v>15</v>
      </c>
      <c r="F26" s="42" t="s">
        <v>5</v>
      </c>
      <c r="G26" s="122" t="s">
        <v>5</v>
      </c>
      <c r="H26" s="122"/>
      <c r="I26" s="122" t="s">
        <v>5</v>
      </c>
      <c r="J26" s="122"/>
      <c r="K26" s="42" t="s">
        <v>5</v>
      </c>
      <c r="L26" s="42" t="s">
        <v>5</v>
      </c>
      <c r="M26" s="43" t="s">
        <v>5</v>
      </c>
      <c r="N26" s="43"/>
      <c r="O26" s="43"/>
      <c r="P26" s="43"/>
      <c r="Q26" s="43"/>
      <c r="R26" s="71" t="s">
        <v>5</v>
      </c>
      <c r="S26" s="119"/>
      <c r="T26" s="120"/>
      <c r="U26" s="42" t="s">
        <v>5</v>
      </c>
      <c r="V26" s="42" t="s">
        <v>5</v>
      </c>
    </row>
    <row r="27" spans="1:21" ht="21.75" customHeight="1">
      <c r="A27" s="72" t="s">
        <v>47</v>
      </c>
      <c r="B27" s="80" t="s">
        <v>49</v>
      </c>
      <c r="C27" s="80"/>
      <c r="D27" s="73"/>
      <c r="E27" s="73"/>
      <c r="F27" s="74">
        <v>1013895</v>
      </c>
      <c r="G27" s="97">
        <v>888885</v>
      </c>
      <c r="H27" s="98"/>
      <c r="I27" s="97">
        <v>808120</v>
      </c>
      <c r="J27" s="98"/>
      <c r="K27" s="74">
        <v>739410</v>
      </c>
      <c r="L27" s="74">
        <v>577560</v>
      </c>
      <c r="M27" s="74">
        <v>515460</v>
      </c>
      <c r="N27" s="74">
        <v>415860</v>
      </c>
      <c r="O27" s="74">
        <v>301500</v>
      </c>
      <c r="P27" s="74">
        <v>168600</v>
      </c>
      <c r="Q27" s="74">
        <v>30000</v>
      </c>
      <c r="R27" s="67"/>
      <c r="S27" s="67"/>
      <c r="T27" s="67"/>
      <c r="U27" s="67"/>
    </row>
    <row r="28" spans="1:20" ht="13.5" customHeight="1">
      <c r="A28" s="92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46"/>
      <c r="O28" s="46"/>
      <c r="P28" s="46"/>
      <c r="Q28" s="46"/>
      <c r="R28" s="2"/>
      <c r="S28" s="2"/>
      <c r="T28" s="2"/>
    </row>
    <row r="29" spans="1:20" ht="13.5" customHeight="1">
      <c r="A29" s="92"/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2"/>
      <c r="T29" s="2"/>
    </row>
    <row r="30" spans="1:20" ht="13.5" customHeight="1">
      <c r="A30" s="155"/>
      <c r="B30" s="155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2"/>
      <c r="T30" s="2"/>
    </row>
    <row r="31" spans="1:20" ht="12.75" customHeight="1">
      <c r="A31" s="19"/>
      <c r="B31" s="155"/>
      <c r="C31" s="155"/>
      <c r="D31" s="155"/>
      <c r="E31" s="155"/>
      <c r="F31" s="155"/>
      <c r="G31" s="155"/>
      <c r="H31" s="155"/>
      <c r="I31" s="155"/>
      <c r="J31" s="155"/>
      <c r="K31" s="155"/>
      <c r="L31" s="2"/>
      <c r="M31" s="2"/>
      <c r="N31" s="2"/>
      <c r="O31" s="2"/>
      <c r="P31" s="2"/>
      <c r="Q31" s="2"/>
      <c r="R31" s="2"/>
      <c r="S31" s="2"/>
      <c r="T31" s="2"/>
    </row>
    <row r="32" spans="1:20" ht="12.75">
      <c r="A32" s="103"/>
      <c r="B32" s="103"/>
      <c r="C32" s="103"/>
      <c r="D32" s="103"/>
      <c r="E32" s="103"/>
      <c r="F32" s="103"/>
      <c r="G32" s="103"/>
      <c r="H32" s="48"/>
      <c r="I32" s="103"/>
      <c r="J32" s="103"/>
      <c r="K32" s="49"/>
      <c r="L32" s="49"/>
      <c r="M32" s="2"/>
      <c r="N32" s="2"/>
      <c r="O32" s="2"/>
      <c r="P32" s="2"/>
      <c r="Q32" s="2"/>
      <c r="R32" s="2"/>
      <c r="S32" s="2"/>
      <c r="T32" s="2"/>
    </row>
    <row r="33" spans="1:20" ht="19.5" customHeight="1">
      <c r="A33" s="103"/>
      <c r="B33" s="103"/>
      <c r="C33" s="103"/>
      <c r="D33" s="103"/>
      <c r="E33" s="103"/>
      <c r="F33" s="103"/>
      <c r="G33" s="103"/>
      <c r="H33" s="48"/>
      <c r="I33" s="103"/>
      <c r="J33" s="103"/>
      <c r="K33" s="49"/>
      <c r="L33" s="49"/>
      <c r="M33" s="2"/>
      <c r="N33" s="2"/>
      <c r="O33" s="2"/>
      <c r="P33" s="2"/>
      <c r="Q33" s="2"/>
      <c r="R33" s="2"/>
      <c r="S33" s="2"/>
      <c r="T33" s="2"/>
    </row>
    <row r="34" spans="1:20" ht="12.75">
      <c r="A34" s="103"/>
      <c r="B34" s="103"/>
      <c r="C34" s="103"/>
      <c r="D34" s="103"/>
      <c r="E34" s="103"/>
      <c r="F34" s="103"/>
      <c r="G34" s="103"/>
      <c r="H34" s="48"/>
      <c r="I34" s="103"/>
      <c r="J34" s="103"/>
      <c r="K34" s="49"/>
      <c r="L34" s="49"/>
      <c r="M34" s="2"/>
      <c r="N34" s="2"/>
      <c r="O34" s="2"/>
      <c r="P34" s="2"/>
      <c r="Q34" s="2"/>
      <c r="R34" s="2"/>
      <c r="S34" s="2"/>
      <c r="T34" s="2"/>
    </row>
    <row r="35" spans="1:20" ht="22.5" customHeight="1">
      <c r="A35" s="103"/>
      <c r="B35" s="103"/>
      <c r="C35" s="103"/>
      <c r="D35" s="103"/>
      <c r="E35" s="103"/>
      <c r="F35" s="103"/>
      <c r="G35" s="103"/>
      <c r="H35" s="48"/>
      <c r="I35" s="103"/>
      <c r="J35" s="103"/>
      <c r="K35" s="49"/>
      <c r="L35" s="49"/>
      <c r="M35" s="2"/>
      <c r="N35" s="2"/>
      <c r="O35" s="2"/>
      <c r="P35" s="2"/>
      <c r="Q35" s="2"/>
      <c r="R35" s="2"/>
      <c r="S35" s="2"/>
      <c r="T35" s="2"/>
    </row>
    <row r="36" spans="1:20" ht="12.75">
      <c r="A36" s="50"/>
      <c r="B36" s="104"/>
      <c r="C36" s="104"/>
      <c r="D36" s="104"/>
      <c r="E36" s="50"/>
      <c r="F36" s="104"/>
      <c r="G36" s="104"/>
      <c r="H36" s="50"/>
      <c r="I36" s="50"/>
      <c r="J36" s="50"/>
      <c r="K36" s="49"/>
      <c r="L36" s="49"/>
      <c r="M36" s="2"/>
      <c r="N36" s="2"/>
      <c r="O36" s="2"/>
      <c r="P36" s="2"/>
      <c r="Q36" s="2"/>
      <c r="R36" s="2"/>
      <c r="S36" s="2"/>
      <c r="T36" s="2"/>
    </row>
    <row r="37" spans="1:20" ht="38.25" customHeight="1">
      <c r="A37" s="51"/>
      <c r="B37" s="86"/>
      <c r="C37" s="86"/>
      <c r="D37" s="86"/>
      <c r="E37" s="53"/>
      <c r="F37" s="105"/>
      <c r="G37" s="105"/>
      <c r="H37" s="55"/>
      <c r="I37" s="54"/>
      <c r="J37" s="54"/>
      <c r="K37" s="49"/>
      <c r="L37" s="49"/>
      <c r="M37" s="2"/>
      <c r="N37" s="2"/>
      <c r="O37" s="2"/>
      <c r="P37" s="2"/>
      <c r="Q37" s="2"/>
      <c r="R37" s="2"/>
      <c r="S37" s="2"/>
      <c r="T37" s="2"/>
    </row>
    <row r="38" spans="1:20" ht="12.75">
      <c r="A38" s="87"/>
      <c r="B38" s="86"/>
      <c r="C38" s="86"/>
      <c r="D38" s="86"/>
      <c r="E38" s="53"/>
      <c r="F38" s="106"/>
      <c r="G38" s="106"/>
      <c r="H38" s="49"/>
      <c r="I38" s="53"/>
      <c r="J38" s="53"/>
      <c r="K38" s="49"/>
      <c r="L38" s="49"/>
      <c r="M38" s="2"/>
      <c r="N38" s="2"/>
      <c r="O38" s="2"/>
      <c r="P38" s="2"/>
      <c r="Q38" s="2"/>
      <c r="R38" s="2"/>
      <c r="S38" s="2"/>
      <c r="T38" s="2"/>
    </row>
    <row r="39" spans="1:20" ht="12.75">
      <c r="A39" s="87"/>
      <c r="B39" s="86"/>
      <c r="C39" s="86"/>
      <c r="D39" s="52"/>
      <c r="E39" s="53"/>
      <c r="F39" s="106"/>
      <c r="G39" s="106"/>
      <c r="H39" s="49"/>
      <c r="I39" s="53"/>
      <c r="J39" s="53"/>
      <c r="K39" s="49"/>
      <c r="L39" s="49"/>
      <c r="M39" s="2"/>
      <c r="N39" s="2"/>
      <c r="O39" s="2"/>
      <c r="P39" s="2"/>
      <c r="Q39" s="2"/>
      <c r="R39" s="2"/>
      <c r="S39" s="2"/>
      <c r="T39" s="2"/>
    </row>
    <row r="40" spans="1:20" ht="12.75">
      <c r="A40" s="87"/>
      <c r="B40" s="86"/>
      <c r="C40" s="86"/>
      <c r="D40" s="86"/>
      <c r="E40" s="53"/>
      <c r="F40" s="106"/>
      <c r="G40" s="106"/>
      <c r="H40" s="53"/>
      <c r="I40" s="53"/>
      <c r="J40" s="53"/>
      <c r="K40" s="49"/>
      <c r="L40" s="49"/>
      <c r="M40" s="2"/>
      <c r="N40" s="2"/>
      <c r="O40" s="2"/>
      <c r="P40" s="2"/>
      <c r="Q40" s="2"/>
      <c r="R40" s="2"/>
      <c r="S40" s="2"/>
      <c r="T40" s="2"/>
    </row>
    <row r="41" spans="1:12" ht="12.75">
      <c r="A41" s="87"/>
      <c r="B41" s="86"/>
      <c r="C41" s="86"/>
      <c r="D41" s="52"/>
      <c r="E41" s="56"/>
      <c r="F41" s="105"/>
      <c r="G41" s="105"/>
      <c r="H41" s="53"/>
      <c r="I41" s="53"/>
      <c r="J41" s="53"/>
      <c r="K41" s="57"/>
      <c r="L41" s="57"/>
    </row>
    <row r="42" spans="1:12" ht="12.75">
      <c r="A42" s="87"/>
      <c r="B42" s="86"/>
      <c r="C42" s="86"/>
      <c r="D42" s="52"/>
      <c r="E42" s="56"/>
      <c r="F42" s="105"/>
      <c r="G42" s="105"/>
      <c r="H42" s="53"/>
      <c r="I42" s="54"/>
      <c r="J42" s="53"/>
      <c r="K42" s="57"/>
      <c r="L42" s="57"/>
    </row>
    <row r="43" spans="1:12" ht="12.75">
      <c r="A43" s="87"/>
      <c r="B43" s="86"/>
      <c r="C43" s="48"/>
      <c r="D43" s="48"/>
      <c r="E43" s="56"/>
      <c r="F43" s="53"/>
      <c r="G43" s="109"/>
      <c r="H43" s="109"/>
      <c r="I43" s="53"/>
      <c r="J43" s="53"/>
      <c r="K43" s="57"/>
      <c r="L43" s="57"/>
    </row>
    <row r="44" spans="1:12" ht="12.75">
      <c r="A44" s="90"/>
      <c r="B44" s="91"/>
      <c r="C44" s="48"/>
      <c r="D44" s="48"/>
      <c r="E44" s="56"/>
      <c r="F44" s="53"/>
      <c r="G44" s="109"/>
      <c r="H44" s="109"/>
      <c r="I44" s="53"/>
      <c r="J44" s="53"/>
      <c r="K44" s="57"/>
      <c r="L44" s="57"/>
    </row>
    <row r="45" spans="1:12" ht="15">
      <c r="A45" s="51"/>
      <c r="B45" s="86"/>
      <c r="C45" s="86"/>
      <c r="D45" s="86"/>
      <c r="E45" s="58"/>
      <c r="F45" s="58"/>
      <c r="G45" s="101"/>
      <c r="H45" s="101"/>
      <c r="I45" s="58"/>
      <c r="J45" s="58"/>
      <c r="K45" s="57"/>
      <c r="L45" s="57"/>
    </row>
    <row r="46" spans="1:12" ht="12.75">
      <c r="A46" s="87"/>
      <c r="B46" s="86"/>
      <c r="C46" s="86"/>
      <c r="D46" s="108"/>
      <c r="E46" s="53"/>
      <c r="F46" s="58"/>
      <c r="G46" s="101"/>
      <c r="H46" s="101"/>
      <c r="I46" s="58"/>
      <c r="J46" s="58"/>
      <c r="K46" s="57"/>
      <c r="L46" s="57"/>
    </row>
    <row r="47" spans="1:12" ht="12.75">
      <c r="A47" s="87"/>
      <c r="B47" s="86"/>
      <c r="C47" s="86"/>
      <c r="D47" s="108"/>
      <c r="E47" s="58"/>
      <c r="F47" s="58"/>
      <c r="G47" s="102"/>
      <c r="H47" s="101"/>
      <c r="I47" s="58"/>
      <c r="J47" s="58"/>
      <c r="K47" s="57"/>
      <c r="L47" s="57"/>
    </row>
    <row r="48" spans="1:12" ht="12.75">
      <c r="A48" s="87"/>
      <c r="B48" s="86"/>
      <c r="C48" s="86"/>
      <c r="D48" s="108"/>
      <c r="E48" s="53"/>
      <c r="F48" s="58"/>
      <c r="G48" s="101"/>
      <c r="H48" s="101"/>
      <c r="I48" s="58"/>
      <c r="J48" s="58"/>
      <c r="K48" s="57"/>
      <c r="L48" s="57"/>
    </row>
    <row r="49" spans="1:12" ht="15">
      <c r="A49" s="59"/>
      <c r="B49" s="107"/>
      <c r="C49" s="107"/>
      <c r="D49" s="108"/>
      <c r="E49" s="60"/>
      <c r="F49" s="60"/>
      <c r="G49" s="102"/>
      <c r="H49" s="101"/>
      <c r="I49" s="60"/>
      <c r="J49" s="60"/>
      <c r="K49" s="57"/>
      <c r="L49" s="57"/>
    </row>
    <row r="50" spans="1:12" ht="15">
      <c r="A50" s="59"/>
      <c r="B50" s="107"/>
      <c r="C50" s="107"/>
      <c r="D50" s="108"/>
      <c r="E50" s="60"/>
      <c r="F50" s="60"/>
      <c r="G50" s="99"/>
      <c r="H50" s="100"/>
      <c r="I50" s="60"/>
      <c r="J50" s="60"/>
      <c r="K50" s="57"/>
      <c r="L50" s="57"/>
    </row>
    <row r="51" spans="1:12" ht="12.75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</row>
    <row r="52" spans="1:12" ht="12.75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</row>
    <row r="53" spans="1:12" ht="12.75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</row>
    <row r="54" spans="1:12" ht="12.75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</row>
    <row r="55" spans="1:12" ht="12.75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</row>
    <row r="56" spans="1:12" ht="12.75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</row>
    <row r="57" spans="1:12" ht="12.75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</row>
    <row r="58" spans="1:12" ht="12.75">
      <c r="A58" s="57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</row>
  </sheetData>
  <mergeCells count="127">
    <mergeCell ref="A13:A18"/>
    <mergeCell ref="G13:H13"/>
    <mergeCell ref="I13:J13"/>
    <mergeCell ref="B31:K31"/>
    <mergeCell ref="B14:C14"/>
    <mergeCell ref="I14:J14"/>
    <mergeCell ref="G14:H14"/>
    <mergeCell ref="G22:H22"/>
    <mergeCell ref="I22:J22"/>
    <mergeCell ref="A30:R30"/>
    <mergeCell ref="I19:J19"/>
    <mergeCell ref="B19:B20"/>
    <mergeCell ref="B22:D22"/>
    <mergeCell ref="V7:V10"/>
    <mergeCell ref="S11:T11"/>
    <mergeCell ref="F9:P9"/>
    <mergeCell ref="R7:R10"/>
    <mergeCell ref="G7:H7"/>
    <mergeCell ref="B11:D11"/>
    <mergeCell ref="G11:H11"/>
    <mergeCell ref="U7:U10"/>
    <mergeCell ref="A5:R5"/>
    <mergeCell ref="I7:J7"/>
    <mergeCell ref="S7:T10"/>
    <mergeCell ref="B9:D10"/>
    <mergeCell ref="E9:E10"/>
    <mergeCell ref="B7:E8"/>
    <mergeCell ref="I8:J8"/>
    <mergeCell ref="G8:H8"/>
    <mergeCell ref="G10:H10"/>
    <mergeCell ref="I10:J10"/>
    <mergeCell ref="I15:J15"/>
    <mergeCell ref="B15:D15"/>
    <mergeCell ref="I11:J11"/>
    <mergeCell ref="S15:T15"/>
    <mergeCell ref="G15:H15"/>
    <mergeCell ref="B27:C27"/>
    <mergeCell ref="S20:T20"/>
    <mergeCell ref="B16:C16"/>
    <mergeCell ref="B17:C17"/>
    <mergeCell ref="S19:T19"/>
    <mergeCell ref="B18:C18"/>
    <mergeCell ref="G18:H18"/>
    <mergeCell ref="I18:J18"/>
    <mergeCell ref="S26:T26"/>
    <mergeCell ref="B25:D25"/>
    <mergeCell ref="B26:D26"/>
    <mergeCell ref="S25:T25"/>
    <mergeCell ref="G26:H26"/>
    <mergeCell ref="I26:J26"/>
    <mergeCell ref="G25:H25"/>
    <mergeCell ref="I25:J25"/>
    <mergeCell ref="S22:T22"/>
    <mergeCell ref="B12:D12"/>
    <mergeCell ref="B21:D21"/>
    <mergeCell ref="G21:H21"/>
    <mergeCell ref="I12:J12"/>
    <mergeCell ref="I21:J21"/>
    <mergeCell ref="I16:J16"/>
    <mergeCell ref="B13:D13"/>
    <mergeCell ref="I20:J20"/>
    <mergeCell ref="G12:H12"/>
    <mergeCell ref="B23:D23"/>
    <mergeCell ref="S24:T24"/>
    <mergeCell ref="S23:T23"/>
    <mergeCell ref="I24:J24"/>
    <mergeCell ref="G24:H24"/>
    <mergeCell ref="S21:T21"/>
    <mergeCell ref="R1:V1"/>
    <mergeCell ref="A29:R29"/>
    <mergeCell ref="G17:H17"/>
    <mergeCell ref="I17:J17"/>
    <mergeCell ref="G20:H20"/>
    <mergeCell ref="G19:H19"/>
    <mergeCell ref="G23:H23"/>
    <mergeCell ref="I23:J23"/>
    <mergeCell ref="G16:H16"/>
    <mergeCell ref="A28:M28"/>
    <mergeCell ref="A32:A35"/>
    <mergeCell ref="B34:D35"/>
    <mergeCell ref="M1:O1"/>
    <mergeCell ref="M2:O2"/>
    <mergeCell ref="M3:O3"/>
    <mergeCell ref="M4:O4"/>
    <mergeCell ref="A7:A10"/>
    <mergeCell ref="A22:A24"/>
    <mergeCell ref="B24:D24"/>
    <mergeCell ref="A19:A20"/>
    <mergeCell ref="A46:A48"/>
    <mergeCell ref="B46:D46"/>
    <mergeCell ref="B47:D47"/>
    <mergeCell ref="B48:D48"/>
    <mergeCell ref="B32:E33"/>
    <mergeCell ref="E34:E35"/>
    <mergeCell ref="B36:D36"/>
    <mergeCell ref="A43:A44"/>
    <mergeCell ref="B43:B44"/>
    <mergeCell ref="B37:D37"/>
    <mergeCell ref="A38:A42"/>
    <mergeCell ref="B38:D38"/>
    <mergeCell ref="B39:C39"/>
    <mergeCell ref="B40:D40"/>
    <mergeCell ref="B50:D50"/>
    <mergeCell ref="B45:D45"/>
    <mergeCell ref="B41:C41"/>
    <mergeCell ref="B42:C42"/>
    <mergeCell ref="F40:G40"/>
    <mergeCell ref="F41:G41"/>
    <mergeCell ref="F42:G42"/>
    <mergeCell ref="B49:D49"/>
    <mergeCell ref="G43:H43"/>
    <mergeCell ref="G44:H44"/>
    <mergeCell ref="G45:H45"/>
    <mergeCell ref="F36:G36"/>
    <mergeCell ref="F37:G37"/>
    <mergeCell ref="F38:G38"/>
    <mergeCell ref="F39:G39"/>
    <mergeCell ref="G27:H27"/>
    <mergeCell ref="I27:J27"/>
    <mergeCell ref="G50:H50"/>
    <mergeCell ref="G46:H46"/>
    <mergeCell ref="G47:H47"/>
    <mergeCell ref="G48:H48"/>
    <mergeCell ref="G49:H49"/>
    <mergeCell ref="I32:I35"/>
    <mergeCell ref="J32:J35"/>
    <mergeCell ref="F32:G35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T36"/>
  <sheetViews>
    <sheetView tabSelected="1" workbookViewId="0" topLeftCell="A8">
      <selection activeCell="J30" sqref="J30"/>
    </sheetView>
  </sheetViews>
  <sheetFormatPr defaultColWidth="9.00390625" defaultRowHeight="12.75"/>
  <cols>
    <col min="1" max="1" width="6.25390625" style="0" customWidth="1"/>
    <col min="3" max="3" width="5.00390625" style="0" customWidth="1"/>
    <col min="4" max="4" width="2.75390625" style="0" customWidth="1"/>
    <col min="5" max="6" width="11.00390625" style="0" customWidth="1"/>
    <col min="7" max="8" width="10.75390625" style="0" customWidth="1"/>
    <col min="9" max="9" width="10.875" style="0" customWidth="1"/>
    <col min="10" max="10" width="10.625" style="0" customWidth="1"/>
    <col min="11" max="12" width="10.75390625" style="0" customWidth="1"/>
    <col min="13" max="13" width="10.875" style="0" customWidth="1"/>
    <col min="14" max="14" width="10.625" style="0" customWidth="1"/>
  </cols>
  <sheetData>
    <row r="3" spans="1:14" ht="12.75" customHeight="1">
      <c r="A3" s="168" t="s">
        <v>0</v>
      </c>
      <c r="B3" s="168"/>
      <c r="C3" s="168"/>
      <c r="D3" s="168"/>
      <c r="E3" s="168" t="s">
        <v>32</v>
      </c>
      <c r="F3" s="168" t="s">
        <v>34</v>
      </c>
      <c r="G3" s="168" t="s">
        <v>33</v>
      </c>
      <c r="H3" s="168" t="s">
        <v>35</v>
      </c>
      <c r="I3" s="168" t="s">
        <v>36</v>
      </c>
      <c r="J3" s="168" t="s">
        <v>37</v>
      </c>
      <c r="K3" s="168" t="s">
        <v>38</v>
      </c>
      <c r="L3" s="168" t="s">
        <v>39</v>
      </c>
      <c r="M3" s="168" t="s">
        <v>40</v>
      </c>
      <c r="N3" s="168" t="s">
        <v>41</v>
      </c>
    </row>
    <row r="4" spans="1:14" ht="28.5" customHeight="1">
      <c r="A4" s="168"/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</row>
    <row r="5" spans="1:14" ht="12.75" customHeight="1">
      <c r="A5" s="168"/>
      <c r="B5" s="168" t="s">
        <v>2</v>
      </c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</row>
    <row r="6" spans="1:14" ht="22.5" customHeight="1">
      <c r="A6" s="168"/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</row>
    <row r="7" spans="1:14" ht="10.5" customHeight="1" thickBot="1">
      <c r="A7" s="9">
        <v>1</v>
      </c>
      <c r="B7" s="131">
        <v>2</v>
      </c>
      <c r="C7" s="150"/>
      <c r="D7" s="132"/>
      <c r="E7" s="12">
        <v>14</v>
      </c>
      <c r="F7" s="12">
        <v>15</v>
      </c>
      <c r="G7" s="12">
        <v>16</v>
      </c>
      <c r="H7" s="12">
        <v>16</v>
      </c>
      <c r="I7" s="12">
        <v>16</v>
      </c>
      <c r="J7" s="12">
        <v>16</v>
      </c>
      <c r="K7" s="12">
        <v>16</v>
      </c>
      <c r="L7" s="12">
        <v>16</v>
      </c>
      <c r="M7" s="12">
        <v>16</v>
      </c>
      <c r="N7" s="12">
        <v>16</v>
      </c>
    </row>
    <row r="8" spans="1:14" ht="36" customHeight="1" thickBot="1" thickTop="1">
      <c r="A8" s="13" t="s">
        <v>3</v>
      </c>
      <c r="B8" s="113" t="s">
        <v>48</v>
      </c>
      <c r="C8" s="114"/>
      <c r="D8" s="115"/>
      <c r="E8" s="30">
        <f>E9+E15+E16+E23</f>
        <v>25036095</v>
      </c>
      <c r="F8" s="30">
        <f>F9+F15+F16+F23</f>
        <v>23319760</v>
      </c>
      <c r="G8" s="30">
        <f aca="true" t="shared" si="0" ref="G8:M8">G9+G23</f>
        <v>25548390</v>
      </c>
      <c r="H8" s="30">
        <f t="shared" si="0"/>
        <v>21693980</v>
      </c>
      <c r="I8" s="30">
        <f t="shared" si="0"/>
        <v>19046420</v>
      </c>
      <c r="J8" s="30">
        <f t="shared" si="0"/>
        <v>14777960</v>
      </c>
      <c r="K8" s="30">
        <f t="shared" si="0"/>
        <v>10550100</v>
      </c>
      <c r="L8" s="30">
        <f t="shared" si="0"/>
        <v>5818600</v>
      </c>
      <c r="M8" s="30">
        <f t="shared" si="0"/>
        <v>1030000</v>
      </c>
      <c r="N8" s="30">
        <v>0</v>
      </c>
    </row>
    <row r="9" spans="1:14" ht="13.5" thickTop="1">
      <c r="A9" s="151" t="s">
        <v>4</v>
      </c>
      <c r="B9" s="118" t="s">
        <v>26</v>
      </c>
      <c r="C9" s="118"/>
      <c r="D9" s="118"/>
      <c r="E9" s="32">
        <f>E11+E12</f>
        <v>20307700</v>
      </c>
      <c r="F9" s="32">
        <f>F11+F12+F13</f>
        <v>19567250</v>
      </c>
      <c r="G9" s="32">
        <f aca="true" t="shared" si="1" ref="G9:L9">G11+G12+G13+G15+G16+G14</f>
        <v>22800000</v>
      </c>
      <c r="H9" s="69">
        <f t="shared" si="1"/>
        <v>19685000</v>
      </c>
      <c r="I9" s="32">
        <f t="shared" si="1"/>
        <v>17615000</v>
      </c>
      <c r="J9" s="32">
        <f t="shared" si="1"/>
        <v>13862000</v>
      </c>
      <c r="K9" s="32">
        <f t="shared" si="1"/>
        <v>10050000</v>
      </c>
      <c r="L9" s="32">
        <f t="shared" si="1"/>
        <v>5620000</v>
      </c>
      <c r="M9" s="32">
        <f>M14</f>
        <v>1000000</v>
      </c>
      <c r="N9" s="32">
        <f>N11+N12+N13+N15+N16</f>
        <v>0</v>
      </c>
    </row>
    <row r="10" spans="1:14" ht="12.75">
      <c r="A10" s="152"/>
      <c r="B10" s="165" t="s">
        <v>11</v>
      </c>
      <c r="C10" s="166"/>
      <c r="D10" s="167"/>
      <c r="E10" s="34"/>
      <c r="F10" s="34"/>
      <c r="G10" s="34"/>
      <c r="H10" s="34"/>
      <c r="I10" s="34"/>
      <c r="J10" s="34"/>
      <c r="K10" s="34"/>
      <c r="L10" s="34"/>
      <c r="M10" s="34"/>
      <c r="N10" s="34"/>
    </row>
    <row r="11" spans="1:14" ht="12.75">
      <c r="A11" s="152"/>
      <c r="B11" s="124" t="s">
        <v>42</v>
      </c>
      <c r="C11" s="130"/>
      <c r="D11" s="125"/>
      <c r="E11" s="22">
        <v>11367800</v>
      </c>
      <c r="F11" s="22">
        <v>7402600</v>
      </c>
      <c r="G11" s="22">
        <v>4395000</v>
      </c>
      <c r="H11" s="22">
        <v>1733000</v>
      </c>
      <c r="I11" s="22">
        <v>1433000</v>
      </c>
      <c r="J11" s="22"/>
      <c r="K11" s="22"/>
      <c r="L11" s="22"/>
      <c r="M11" s="22"/>
      <c r="N11" s="22"/>
    </row>
    <row r="12" spans="1:14" ht="12.75">
      <c r="A12" s="152"/>
      <c r="B12" s="124" t="s">
        <v>22</v>
      </c>
      <c r="C12" s="130"/>
      <c r="D12" s="125"/>
      <c r="E12" s="22">
        <v>8939900</v>
      </c>
      <c r="F12" s="22">
        <v>8862900</v>
      </c>
      <c r="G12" s="22">
        <v>8780000</v>
      </c>
      <c r="H12" s="22">
        <v>8620000</v>
      </c>
      <c r="I12" s="22">
        <v>8350000</v>
      </c>
      <c r="J12" s="22">
        <v>8030000</v>
      </c>
      <c r="K12" s="22">
        <v>6050000</v>
      </c>
      <c r="L12" s="22">
        <v>3120000</v>
      </c>
      <c r="M12" s="22">
        <v>0</v>
      </c>
      <c r="N12" s="22"/>
    </row>
    <row r="13" spans="1:14" ht="12.75">
      <c r="A13" s="152"/>
      <c r="B13" s="124" t="s">
        <v>23</v>
      </c>
      <c r="C13" s="130"/>
      <c r="D13" s="125"/>
      <c r="E13" s="31"/>
      <c r="F13" s="31">
        <v>3301750</v>
      </c>
      <c r="G13" s="22">
        <v>3282000</v>
      </c>
      <c r="H13" s="22">
        <v>3032000</v>
      </c>
      <c r="I13" s="22">
        <v>2532000</v>
      </c>
      <c r="J13" s="22">
        <v>1532000</v>
      </c>
      <c r="K13" s="22">
        <v>1000000</v>
      </c>
      <c r="L13" s="22">
        <v>500000</v>
      </c>
      <c r="M13" s="22">
        <v>0</v>
      </c>
      <c r="N13" s="22"/>
    </row>
    <row r="14" spans="1:14" ht="15" customHeight="1">
      <c r="A14" s="153"/>
      <c r="B14" s="124" t="s">
        <v>43</v>
      </c>
      <c r="C14" s="130"/>
      <c r="D14" s="125"/>
      <c r="E14" s="31"/>
      <c r="F14" s="31"/>
      <c r="G14" s="22">
        <v>6343000</v>
      </c>
      <c r="H14" s="22">
        <v>6300000</v>
      </c>
      <c r="I14" s="22">
        <v>5300000</v>
      </c>
      <c r="J14" s="22">
        <v>4300000</v>
      </c>
      <c r="K14" s="22">
        <v>3000000</v>
      </c>
      <c r="L14" s="22">
        <v>2000000</v>
      </c>
      <c r="M14" s="22">
        <v>1000000</v>
      </c>
      <c r="N14" s="22">
        <v>0</v>
      </c>
    </row>
    <row r="15" spans="1:14" ht="12.75">
      <c r="A15" s="88" t="s">
        <v>6</v>
      </c>
      <c r="B15" s="80" t="s">
        <v>7</v>
      </c>
      <c r="C15" s="160" t="s">
        <v>8</v>
      </c>
      <c r="D15" s="161"/>
      <c r="E15" s="22">
        <v>237000</v>
      </c>
      <c r="F15" s="22">
        <v>187000</v>
      </c>
      <c r="G15" s="22"/>
      <c r="H15" s="22"/>
      <c r="I15" s="22"/>
      <c r="J15" s="22"/>
      <c r="K15" s="22"/>
      <c r="L15" s="22"/>
      <c r="M15" s="22"/>
      <c r="N15" s="22"/>
    </row>
    <row r="16" spans="1:14" ht="12.75">
      <c r="A16" s="89"/>
      <c r="B16" s="147"/>
      <c r="C16" s="160" t="s">
        <v>30</v>
      </c>
      <c r="D16" s="161"/>
      <c r="E16" s="22">
        <v>46000</v>
      </c>
      <c r="F16" s="22">
        <v>9000</v>
      </c>
      <c r="G16" s="22"/>
      <c r="H16" s="22"/>
      <c r="I16" s="22"/>
      <c r="J16" s="22"/>
      <c r="K16" s="22"/>
      <c r="L16" s="22"/>
      <c r="M16" s="22"/>
      <c r="N16" s="22"/>
    </row>
    <row r="17" spans="1:14" ht="15">
      <c r="A17" s="17" t="s">
        <v>9</v>
      </c>
      <c r="B17" s="80" t="s">
        <v>21</v>
      </c>
      <c r="C17" s="80"/>
      <c r="D17" s="80"/>
      <c r="E17" s="18" t="s">
        <v>5</v>
      </c>
      <c r="F17" s="18" t="s">
        <v>5</v>
      </c>
      <c r="G17" s="18" t="s">
        <v>5</v>
      </c>
      <c r="H17" s="18" t="s">
        <v>5</v>
      </c>
      <c r="I17" s="18" t="s">
        <v>5</v>
      </c>
      <c r="J17" s="18" t="s">
        <v>5</v>
      </c>
      <c r="K17" s="18" t="s">
        <v>5</v>
      </c>
      <c r="L17" s="18" t="s">
        <v>5</v>
      </c>
      <c r="M17" s="18" t="s">
        <v>5</v>
      </c>
      <c r="N17" s="18" t="s">
        <v>5</v>
      </c>
    </row>
    <row r="18" spans="1:14" ht="12.75">
      <c r="A18" s="88" t="s">
        <v>10</v>
      </c>
      <c r="B18" s="80" t="s">
        <v>11</v>
      </c>
      <c r="C18" s="80"/>
      <c r="D18" s="81"/>
      <c r="E18" s="18"/>
      <c r="F18" s="18"/>
      <c r="G18" s="18"/>
      <c r="H18" s="18"/>
      <c r="I18" s="18"/>
      <c r="J18" s="18"/>
      <c r="K18" s="18"/>
      <c r="L18" s="18"/>
      <c r="M18" s="18"/>
      <c r="N18" s="18"/>
    </row>
    <row r="19" spans="1:14" ht="12.75">
      <c r="A19" s="88"/>
      <c r="B19" s="80" t="s">
        <v>16</v>
      </c>
      <c r="C19" s="80"/>
      <c r="D19" s="81"/>
      <c r="E19" s="18" t="s">
        <v>5</v>
      </c>
      <c r="F19" s="18" t="s">
        <v>5</v>
      </c>
      <c r="G19" s="18" t="s">
        <v>5</v>
      </c>
      <c r="H19" s="18" t="s">
        <v>5</v>
      </c>
      <c r="I19" s="18" t="s">
        <v>5</v>
      </c>
      <c r="J19" s="18" t="s">
        <v>5</v>
      </c>
      <c r="K19" s="18" t="s">
        <v>5</v>
      </c>
      <c r="L19" s="18" t="s">
        <v>5</v>
      </c>
      <c r="M19" s="18" t="s">
        <v>5</v>
      </c>
      <c r="N19" s="18" t="s">
        <v>5</v>
      </c>
    </row>
    <row r="20" spans="1:14" ht="12.75">
      <c r="A20" s="88"/>
      <c r="B20" s="80" t="s">
        <v>12</v>
      </c>
      <c r="C20" s="80"/>
      <c r="D20" s="81"/>
      <c r="E20" s="18"/>
      <c r="F20" s="18"/>
      <c r="G20" s="18"/>
      <c r="H20" s="18"/>
      <c r="I20" s="18"/>
      <c r="J20" s="18"/>
      <c r="K20" s="18"/>
      <c r="L20" s="18"/>
      <c r="M20" s="18"/>
      <c r="N20" s="18"/>
    </row>
    <row r="21" spans="1:14" ht="15">
      <c r="A21" s="41" t="s">
        <v>13</v>
      </c>
      <c r="B21" s="121" t="s">
        <v>20</v>
      </c>
      <c r="C21" s="121"/>
      <c r="D21" s="81"/>
      <c r="E21" s="42" t="s">
        <v>5</v>
      </c>
      <c r="F21" s="42" t="s">
        <v>5</v>
      </c>
      <c r="G21" s="42" t="s">
        <v>5</v>
      </c>
      <c r="H21" s="42" t="s">
        <v>5</v>
      </c>
      <c r="I21" s="42" t="s">
        <v>5</v>
      </c>
      <c r="J21" s="42" t="s">
        <v>5</v>
      </c>
      <c r="K21" s="42" t="s">
        <v>5</v>
      </c>
      <c r="L21" s="42" t="s">
        <v>5</v>
      </c>
      <c r="M21" s="42" t="s">
        <v>5</v>
      </c>
      <c r="N21" s="42" t="s">
        <v>5</v>
      </c>
    </row>
    <row r="22" spans="1:14" ht="15">
      <c r="A22" s="41" t="s">
        <v>14</v>
      </c>
      <c r="B22" s="121" t="s">
        <v>18</v>
      </c>
      <c r="C22" s="121"/>
      <c r="D22" s="81"/>
      <c r="E22" s="42" t="s">
        <v>5</v>
      </c>
      <c r="F22" s="42" t="s">
        <v>5</v>
      </c>
      <c r="G22" s="42" t="s">
        <v>5</v>
      </c>
      <c r="H22" s="42" t="s">
        <v>5</v>
      </c>
      <c r="I22" s="42" t="s">
        <v>5</v>
      </c>
      <c r="J22" s="42" t="s">
        <v>5</v>
      </c>
      <c r="K22" s="42" t="s">
        <v>5</v>
      </c>
      <c r="L22" s="42" t="s">
        <v>5</v>
      </c>
      <c r="M22" s="42" t="s">
        <v>5</v>
      </c>
      <c r="N22" s="42" t="s">
        <v>5</v>
      </c>
    </row>
    <row r="23" spans="1:14" ht="25.5" customHeight="1">
      <c r="A23" s="75" t="s">
        <v>47</v>
      </c>
      <c r="B23" s="162" t="s">
        <v>50</v>
      </c>
      <c r="C23" s="163"/>
      <c r="D23" s="164"/>
      <c r="E23" s="76">
        <f>Arkusz1!G27+Arkusz1!I27+Arkusz1!K27+Arkusz1!L27+Arkusz1!M27+Arkusz1!N27+Arkusz1!O27+Arkusz1!P27+Arkusz1!Q27</f>
        <v>4445395</v>
      </c>
      <c r="F23" s="76">
        <f>Arkusz1!I27+Arkusz1!K27+Arkusz1!L27+Arkusz1!M27+Arkusz1!N27+Arkusz1!O27+Arkusz1!P27+Arkusz1!Q27</f>
        <v>3556510</v>
      </c>
      <c r="G23" s="76">
        <f>Arkusz1!K27+Arkusz1!L27+Arkusz1!M27+Arkusz1!N27+Arkusz1!O27+Arkusz1!P27+Arkusz1!Q27</f>
        <v>2748390</v>
      </c>
      <c r="H23" s="76">
        <f>Arkusz1!L27+Arkusz1!M27+Arkusz1!N27+Arkusz1!O27+Arkusz1!P27+Arkusz1!Q27</f>
        <v>2008980</v>
      </c>
      <c r="I23" s="76">
        <f>Arkusz1!M27+Arkusz1!N27+Arkusz1!O27+Arkusz1!P27+Arkusz1!Q27</f>
        <v>1431420</v>
      </c>
      <c r="J23" s="76">
        <f>Arkusz1!N27+Arkusz1!O27+Arkusz1!P27+Arkusz1!Q27</f>
        <v>915960</v>
      </c>
      <c r="K23" s="76">
        <f>Arkusz1!O27+Arkusz1!P27+Arkusz1!Q27</f>
        <v>500100</v>
      </c>
      <c r="L23" s="76">
        <f>Arkusz1!P27+Arkusz1!Q27</f>
        <v>198600</v>
      </c>
      <c r="M23" s="76">
        <f>Arkusz1!Q27</f>
        <v>30000</v>
      </c>
      <c r="N23" s="76"/>
    </row>
    <row r="24" spans="1:9" ht="12.75">
      <c r="A24" s="61"/>
      <c r="B24" s="61"/>
      <c r="C24" s="61"/>
      <c r="D24" s="61"/>
      <c r="E24" s="61"/>
      <c r="F24" s="61"/>
      <c r="G24" s="61"/>
      <c r="H24" s="61"/>
      <c r="I24" s="61"/>
    </row>
    <row r="25" spans="1:20" ht="12.75">
      <c r="A25" s="92" t="s">
        <v>55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46"/>
      <c r="P25" s="46"/>
      <c r="Q25" s="46"/>
      <c r="R25" s="2"/>
      <c r="S25" s="2"/>
      <c r="T25" s="2"/>
    </row>
    <row r="26" spans="1:20" ht="12.75">
      <c r="A26" s="92" t="s">
        <v>52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2"/>
      <c r="T26" s="2"/>
    </row>
    <row r="27" spans="1:14" ht="12.75">
      <c r="A27" s="159" t="s">
        <v>51</v>
      </c>
      <c r="B27" s="159"/>
      <c r="C27" s="159"/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</row>
    <row r="28" spans="1:14" ht="12.75">
      <c r="A28" s="68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</row>
    <row r="29" spans="1:14" ht="12.75">
      <c r="A29" s="68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</row>
    <row r="30" spans="1:14" ht="12.75">
      <c r="A30" s="68"/>
      <c r="B30" s="68"/>
      <c r="C30" s="68"/>
      <c r="D30" s="68"/>
      <c r="E30" s="68"/>
      <c r="F30" s="70"/>
      <c r="G30" s="68"/>
      <c r="H30" s="68"/>
      <c r="I30" s="68"/>
      <c r="J30" s="68"/>
      <c r="K30" s="68"/>
      <c r="L30" s="68"/>
      <c r="M30" s="68"/>
      <c r="N30" s="68"/>
    </row>
    <row r="31" spans="1:14" ht="12.75">
      <c r="A31" s="68"/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</row>
    <row r="32" spans="1:14" ht="12.75">
      <c r="A32" s="68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</row>
    <row r="33" spans="1:14" ht="12.75">
      <c r="A33" s="68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</row>
    <row r="34" spans="1:14" ht="12.75">
      <c r="A34" s="68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</row>
    <row r="35" spans="1:14" ht="12.75">
      <c r="A35" s="68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</row>
    <row r="36" spans="1:14" ht="12.75">
      <c r="A36" s="68"/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</row>
  </sheetData>
  <mergeCells count="37">
    <mergeCell ref="M3:M6"/>
    <mergeCell ref="N3:N6"/>
    <mergeCell ref="B14:D14"/>
    <mergeCell ref="H3:H6"/>
    <mergeCell ref="I3:I6"/>
    <mergeCell ref="J3:J6"/>
    <mergeCell ref="K3:K6"/>
    <mergeCell ref="B7:D7"/>
    <mergeCell ref="B11:D11"/>
    <mergeCell ref="B13:D13"/>
    <mergeCell ref="B8:D8"/>
    <mergeCell ref="B9:D9"/>
    <mergeCell ref="E3:E6"/>
    <mergeCell ref="F3:F6"/>
    <mergeCell ref="L3:L6"/>
    <mergeCell ref="A3:A6"/>
    <mergeCell ref="B3:D4"/>
    <mergeCell ref="B5:D6"/>
    <mergeCell ref="G3:G6"/>
    <mergeCell ref="B10:D10"/>
    <mergeCell ref="B12:D12"/>
    <mergeCell ref="A18:A20"/>
    <mergeCell ref="B18:D18"/>
    <mergeCell ref="B19:D19"/>
    <mergeCell ref="B20:D20"/>
    <mergeCell ref="B17:D17"/>
    <mergeCell ref="C15:D15"/>
    <mergeCell ref="A15:A16"/>
    <mergeCell ref="A9:A14"/>
    <mergeCell ref="B15:B16"/>
    <mergeCell ref="C16:D16"/>
    <mergeCell ref="B23:D23"/>
    <mergeCell ref="B22:D22"/>
    <mergeCell ref="A27:N27"/>
    <mergeCell ref="A26:R26"/>
    <mergeCell ref="A25:N25"/>
    <mergeCell ref="B21:D21"/>
  </mergeCells>
  <printOptions/>
  <pageMargins left="0.75" right="0.75" top="1" bottom="1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UG</cp:lastModifiedBy>
  <cp:lastPrinted>2004-12-27T11:30:44Z</cp:lastPrinted>
  <dcterms:created xsi:type="dcterms:W3CDTF">2003-11-27T14:41:44Z</dcterms:created>
  <dcterms:modified xsi:type="dcterms:W3CDTF">2004-12-27T11:30:57Z</dcterms:modified>
  <cp:category/>
  <cp:version/>
  <cp:contentType/>
  <cp:contentStatus/>
</cp:coreProperties>
</file>