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<sst xmlns="http://schemas.openxmlformats.org/spreadsheetml/2006/main" count="106" uniqueCount="60">
  <si>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</si>
  <si>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</si>
  <si>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</si>
  <si>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</si>
  <si>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</si>
  <si>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</si>
  <si>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</si>
  <si>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</si>
  <si>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</si>
  <si>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</si>
  <si>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</si>
  <si>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</si>
  <si>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</si>
  <si>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Program rozwoju oświaty</t>
  </si>
  <si>
    <t>2004-2009</t>
  </si>
  <si>
    <t>1) Jednostką realizującą program będzie Urząd Gminy</t>
  </si>
  <si>
    <t>2007-2009</t>
  </si>
  <si>
    <t>Władysławów, Wilcza Góra - Budowa kanalizacji</t>
  </si>
  <si>
    <t>Mysiadło - Budowa  wodociągu tranzyt Mysiadło-Zgorzała</t>
  </si>
  <si>
    <t xml:space="preserve">pożyczki </t>
  </si>
  <si>
    <t>WYSOKOŚĆ NAKŁADÓW</t>
  </si>
  <si>
    <t>2004-2010</t>
  </si>
  <si>
    <t>2008-2010</t>
  </si>
  <si>
    <t>2006-2010</t>
  </si>
  <si>
    <t>2001-2011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</si>
  <si>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</si>
  <si>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</si>
  <si>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</si>
  <si>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2008-2009</t>
  </si>
  <si>
    <t>Rady  Gminy Lesznowola</t>
  </si>
  <si>
    <t>Marysin- Budowa kanalizacji</t>
  </si>
  <si>
    <t>01011</t>
  </si>
  <si>
    <t>Władysławów, Wilcza Góra - Projekt i budowa zasilania do przepompowni ścieków P 11</t>
  </si>
  <si>
    <t>Wólka Kosowska -Projekt i budowa przedszkola</t>
  </si>
  <si>
    <t>Janczewice - Projekt i modernizacja świetlicy</t>
  </si>
  <si>
    <t>Mysiadło-Adaptacja komunalnych pomieszczeń użytkowych ul.Topolowa 2</t>
  </si>
  <si>
    <t>Wólka Kosowska - Rozbudowa oczyszczalni "Kosów" do przepustowości 1000m3/d wraz z przebudowa rowu melioracyjnego "J"</t>
  </si>
  <si>
    <t>2006-2011</t>
  </si>
  <si>
    <t xml:space="preserve">Łazy -Projekt i budowa boiska szkolnego  </t>
  </si>
  <si>
    <t xml:space="preserve">Mroków - Projekt i budowa boiska szkolnego  </t>
  </si>
  <si>
    <t xml:space="preserve">Lesznowola - Projekt i rozbudowa Zespołu Szkół Publicznych wraz z zapleczem sportowym </t>
  </si>
  <si>
    <t>Lesznowola- Budowa wodociągu i kanalizacji  ul. lokalna od ul. Okrężnej dz. ew. 290/6, 290/17-18, 291/15, 278, 18, 75</t>
  </si>
  <si>
    <r>
      <t xml:space="preserve">Mysiadło - Projekt i budowa szkoły </t>
    </r>
    <r>
      <rPr>
        <vertAlign val="superscript"/>
        <sz val="7"/>
        <rFont val="Arial CE"/>
        <family val="0"/>
      </rPr>
      <t xml:space="preserve">                                          </t>
    </r>
    <r>
      <rPr>
        <sz val="7"/>
        <rFont val="Arial CE"/>
        <family val="0"/>
      </rPr>
      <t>(Razem 37.326.216)</t>
    </r>
  </si>
  <si>
    <t xml:space="preserve">Zgorzała - Budowa wodociągu i kanalizacji ul. lokalna od ul. Postępu </t>
  </si>
  <si>
    <t>Zgorzała - Budowa wodociągu i kanalizacji ul. Postępu dz. ew. 219, 221, 280, 290, 291</t>
  </si>
  <si>
    <t>2004-2011</t>
  </si>
  <si>
    <t xml:space="preserve">Limity wydatków inwestycyjnych na lata 2004 - 2011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</si>
  <si>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t xml:space="preserve">Wólka Kosowska - Budowa kanalizacji i wodociagu ul. Nadrzeczna                                    </t>
  </si>
  <si>
    <t>2008-2011</t>
  </si>
  <si>
    <r>
      <t xml:space="preserve">Kompleksowy 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52.743.850,-zł)</t>
    </r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</si>
  <si>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20.874.833,-zł)</t>
    </r>
  </si>
  <si>
    <r>
      <t xml:space="preserve">5 000 000 </t>
    </r>
    <r>
      <rPr>
        <vertAlign val="superscript"/>
        <sz val="8"/>
        <rFont val="Arial CE"/>
        <family val="0"/>
      </rPr>
      <t>2)</t>
    </r>
  </si>
  <si>
    <t>2)</t>
  </si>
  <si>
    <t>W Kompleksowym programie gospodarki ściekowej Gminy Lesznowola  5.000.000,-zł pożyczka z WFOŚiGW na oczyszczalnię ścieków w Zamieniu</t>
  </si>
  <si>
    <t>Załącznik Nr 4</t>
  </si>
  <si>
    <t xml:space="preserve">LIMITY WYDATKÓW NA WIELOLETNIE PROGRAMY INWESTYCYJNE  W LATACH    2009-2011  </t>
  </si>
  <si>
    <t>Zgorzała - Koncepcja, projekt i budowa świetlicy</t>
  </si>
  <si>
    <t>Mysiadło -Budowa przedszkola</t>
  </si>
  <si>
    <t>do Uchwały 317/XXII/2008</t>
  </si>
  <si>
    <t>z dnia 18 grudnia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</si>
</sst>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 wrapText="1"/>
    </xf>
    <xf numFmtId="3" fontId="6" fillId="0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5" fillId="4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showZeros="0" tabSelected="1" workbookViewId="0" topLeftCell="A37">
      <selection activeCell="J5" sqref="J5:L5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0.375" style="1" customWidth="1"/>
    <col min="15" max="15" width="9.625" style="1" customWidth="1"/>
    <col min="16" max="16384" width="9.125" style="1" customWidth="1"/>
  </cols>
  <sheetData>
    <row r="1" spans="10:12" ht="15.75">
      <c r="J1" s="128" t="s">
        <v>54</v>
      </c>
      <c r="K1" s="128"/>
      <c r="L1" s="128"/>
    </row>
    <row r="2" spans="11:12" ht="3.75" customHeight="1">
      <c r="K2" s="46"/>
      <c r="L2" s="46"/>
    </row>
    <row r="3" spans="10:12" ht="11.25" customHeight="1">
      <c r="J3" s="129" t="s">
        <v>58</v>
      </c>
      <c r="K3" s="129"/>
      <c r="L3" s="129"/>
    </row>
    <row r="4" spans="10:12" ht="13.5" customHeight="1">
      <c r="J4" s="129" t="s">
        <v>29</v>
      </c>
      <c r="K4" s="129"/>
      <c r="L4" s="129"/>
    </row>
    <row r="5" spans="10:12" ht="12.75" customHeight="1">
      <c r="J5" s="129" t="s">
        <v>59</v>
      </c>
      <c r="K5" s="129"/>
      <c r="L5" s="129"/>
    </row>
    <row r="6" ht="4.5" customHeight="1"/>
    <row r="7" spans="2:11" ht="12.75" customHeight="1">
      <c r="B7" s="130" t="s">
        <v>55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2:7" ht="2.25" customHeight="1">
      <c r="B8" s="21"/>
      <c r="C8" s="21"/>
      <c r="D8" s="21"/>
      <c r="E8" s="21"/>
      <c r="F8" s="21"/>
      <c r="G8" s="21"/>
    </row>
    <row r="9" spans="2:13" ht="9" customHeight="1">
      <c r="B9" s="131" t="s">
        <v>2</v>
      </c>
      <c r="C9" s="115" t="s">
        <v>3</v>
      </c>
      <c r="D9" s="132" t="s">
        <v>4</v>
      </c>
      <c r="E9" s="124" t="s">
        <v>5</v>
      </c>
      <c r="F9" s="81" t="s">
        <v>8</v>
      </c>
      <c r="G9" s="115" t="s">
        <v>9</v>
      </c>
      <c r="H9" s="116" t="s">
        <v>20</v>
      </c>
      <c r="I9" s="117"/>
      <c r="J9" s="117"/>
      <c r="K9" s="117"/>
      <c r="L9" s="117"/>
      <c r="M9" s="118"/>
    </row>
    <row r="10" spans="2:13" ht="9.75" customHeight="1">
      <c r="B10" s="131"/>
      <c r="C10" s="115"/>
      <c r="D10" s="133"/>
      <c r="E10" s="125"/>
      <c r="F10" s="82"/>
      <c r="G10" s="115"/>
      <c r="H10" s="122">
        <v>2009</v>
      </c>
      <c r="I10" s="123"/>
      <c r="J10" s="122">
        <v>2010</v>
      </c>
      <c r="K10" s="123"/>
      <c r="L10" s="122">
        <v>2011</v>
      </c>
      <c r="M10" s="123"/>
    </row>
    <row r="11" spans="2:13" ht="9" customHeight="1">
      <c r="B11" s="131"/>
      <c r="C11" s="115"/>
      <c r="D11" s="133"/>
      <c r="E11" s="83" t="s">
        <v>10</v>
      </c>
      <c r="F11" s="82"/>
      <c r="G11" s="115"/>
      <c r="H11" s="5" t="s">
        <v>7</v>
      </c>
      <c r="I11" s="115" t="s">
        <v>6</v>
      </c>
      <c r="J11" s="5" t="s">
        <v>7</v>
      </c>
      <c r="K11" s="115" t="s">
        <v>6</v>
      </c>
      <c r="L11" s="5" t="s">
        <v>7</v>
      </c>
      <c r="M11" s="115" t="s">
        <v>6</v>
      </c>
    </row>
    <row r="12" spans="2:13" ht="10.5" customHeight="1" thickBot="1">
      <c r="B12" s="131"/>
      <c r="C12" s="115"/>
      <c r="D12" s="133"/>
      <c r="E12" s="84"/>
      <c r="F12" s="82"/>
      <c r="G12" s="115"/>
      <c r="H12" s="5" t="s">
        <v>19</v>
      </c>
      <c r="I12" s="81"/>
      <c r="J12" s="5" t="s">
        <v>19</v>
      </c>
      <c r="K12" s="81"/>
      <c r="L12" s="5" t="s">
        <v>19</v>
      </c>
      <c r="M12" s="81"/>
    </row>
    <row r="13" spans="2:13" s="3" customFormat="1" ht="12" customHeight="1" thickTop="1">
      <c r="B13" s="18"/>
      <c r="C13" s="29"/>
      <c r="D13" s="29"/>
      <c r="E13" s="111" t="s">
        <v>11</v>
      </c>
      <c r="F13" s="113" t="s">
        <v>45</v>
      </c>
      <c r="G13" s="134">
        <f>SUM(G15:G38)</f>
        <v>78943388</v>
      </c>
      <c r="H13" s="13">
        <f>H15+H17+H19+H21+H23+H25+H27+H29+H31+H33+H39+H43</f>
        <v>7973077</v>
      </c>
      <c r="I13" s="136">
        <f>I41</f>
        <v>908680</v>
      </c>
      <c r="J13" s="13">
        <f>J37+J33+J39+J43</f>
        <v>9577451</v>
      </c>
      <c r="K13" s="136">
        <f>SUM(K29:K44)</f>
        <v>39556801</v>
      </c>
      <c r="L13" s="13">
        <f>L37</f>
        <v>1000000</v>
      </c>
      <c r="M13" s="136">
        <f>SUM(M29:M38,M15:M26)</f>
        <v>10000000</v>
      </c>
    </row>
    <row r="14" spans="2:13" s="3" customFormat="1" ht="11.25" customHeight="1">
      <c r="B14" s="19"/>
      <c r="C14" s="30"/>
      <c r="D14" s="30"/>
      <c r="E14" s="112"/>
      <c r="F14" s="114"/>
      <c r="G14" s="135"/>
      <c r="H14" s="15">
        <v>18300000</v>
      </c>
      <c r="I14" s="137"/>
      <c r="J14" s="15"/>
      <c r="K14" s="137"/>
      <c r="L14" s="15"/>
      <c r="M14" s="137"/>
    </row>
    <row r="15" spans="2:15" s="3" customFormat="1" ht="10.5" customHeight="1">
      <c r="B15" s="90">
        <v>1</v>
      </c>
      <c r="C15" s="95" t="s">
        <v>31</v>
      </c>
      <c r="D15" s="90">
        <v>6050</v>
      </c>
      <c r="E15" s="100" t="s">
        <v>41</v>
      </c>
      <c r="F15" s="81" t="s">
        <v>28</v>
      </c>
      <c r="G15" s="92">
        <v>220000</v>
      </c>
      <c r="H15" s="51">
        <v>217560</v>
      </c>
      <c r="I15" s="107"/>
      <c r="J15" s="41"/>
      <c r="K15" s="107"/>
      <c r="L15" s="41"/>
      <c r="M15" s="107"/>
      <c r="N15" s="56"/>
      <c r="O15" s="56" t="e">
        <f>#REF!-N15</f>
        <v>#REF!</v>
      </c>
    </row>
    <row r="16" spans="2:15" s="3" customFormat="1" ht="10.5" customHeight="1">
      <c r="B16" s="94"/>
      <c r="C16" s="96"/>
      <c r="D16" s="94"/>
      <c r="E16" s="101"/>
      <c r="F16" s="84"/>
      <c r="G16" s="94"/>
      <c r="H16" s="42"/>
      <c r="I16" s="108"/>
      <c r="J16" s="42"/>
      <c r="K16" s="108"/>
      <c r="L16" s="42"/>
      <c r="M16" s="108"/>
      <c r="N16" s="56">
        <f>M15+M16+L15+L16+K15+K16+J15+J16+I15+I16+H15+H16</f>
        <v>217560</v>
      </c>
      <c r="O16" s="56">
        <f>G15-N16</f>
        <v>2440</v>
      </c>
    </row>
    <row r="17" spans="2:15" s="3" customFormat="1" ht="12" customHeight="1">
      <c r="B17" s="90">
        <v>2</v>
      </c>
      <c r="C17" s="95" t="s">
        <v>1</v>
      </c>
      <c r="D17" s="90">
        <v>6050</v>
      </c>
      <c r="E17" s="100" t="s">
        <v>30</v>
      </c>
      <c r="F17" s="82" t="s">
        <v>14</v>
      </c>
      <c r="G17" s="93">
        <v>3380853</v>
      </c>
      <c r="H17" s="51">
        <v>432000</v>
      </c>
      <c r="I17" s="159"/>
      <c r="J17" s="52"/>
      <c r="K17" s="107"/>
      <c r="L17" s="52"/>
      <c r="M17" s="107"/>
      <c r="N17" s="56"/>
      <c r="O17" s="56" t="e">
        <f>#REF!-N17</f>
        <v>#REF!</v>
      </c>
    </row>
    <row r="18" spans="2:15" s="3" customFormat="1" ht="12" customHeight="1">
      <c r="B18" s="94"/>
      <c r="C18" s="96"/>
      <c r="D18" s="94"/>
      <c r="E18" s="101"/>
      <c r="F18" s="84"/>
      <c r="G18" s="94"/>
      <c r="H18" s="54">
        <v>2900000</v>
      </c>
      <c r="I18" s="151"/>
      <c r="J18" s="53"/>
      <c r="K18" s="108"/>
      <c r="L18" s="53"/>
      <c r="M18" s="108"/>
      <c r="N18" s="56">
        <f>M17+M18+L17+L18+K17+K18+J17+J18+I17+I18+H17+H18</f>
        <v>3332000</v>
      </c>
      <c r="O18" s="56">
        <f>G17-N18</f>
        <v>48853</v>
      </c>
    </row>
    <row r="19" spans="2:15" s="3" customFormat="1" ht="12" customHeight="1">
      <c r="B19" s="90">
        <v>3</v>
      </c>
      <c r="C19" s="140" t="s">
        <v>1</v>
      </c>
      <c r="D19" s="90">
        <v>6050</v>
      </c>
      <c r="E19" s="100" t="s">
        <v>18</v>
      </c>
      <c r="F19" s="81" t="s">
        <v>16</v>
      </c>
      <c r="G19" s="92">
        <v>931552</v>
      </c>
      <c r="H19" s="51">
        <v>601560</v>
      </c>
      <c r="I19" s="107"/>
      <c r="J19" s="52"/>
      <c r="K19" s="107"/>
      <c r="L19" s="52"/>
      <c r="M19" s="107"/>
      <c r="N19" s="56"/>
      <c r="O19" s="56" t="e">
        <f>#REF!-N19</f>
        <v>#REF!</v>
      </c>
    </row>
    <row r="20" spans="2:15" s="3" customFormat="1" ht="7.5" customHeight="1">
      <c r="B20" s="94"/>
      <c r="C20" s="94"/>
      <c r="D20" s="94"/>
      <c r="E20" s="101"/>
      <c r="F20" s="84"/>
      <c r="G20" s="94"/>
      <c r="H20" s="42"/>
      <c r="I20" s="108"/>
      <c r="J20" s="53"/>
      <c r="K20" s="108"/>
      <c r="L20" s="53"/>
      <c r="M20" s="108"/>
      <c r="N20" s="56">
        <f>M19+M20+L19+L20+K19+K20+J19+J20+I19+I20+H19+H20</f>
        <v>601560</v>
      </c>
      <c r="O20" s="56">
        <f>G19-N20</f>
        <v>329992</v>
      </c>
    </row>
    <row r="21" spans="2:15" ht="12" customHeight="1">
      <c r="B21" s="90">
        <v>4</v>
      </c>
      <c r="C21" s="95" t="s">
        <v>1</v>
      </c>
      <c r="D21" s="90">
        <v>6050</v>
      </c>
      <c r="E21" s="100" t="s">
        <v>17</v>
      </c>
      <c r="F21" s="81" t="s">
        <v>14</v>
      </c>
      <c r="G21" s="92">
        <v>16500449</v>
      </c>
      <c r="H21" s="11">
        <v>1400000</v>
      </c>
      <c r="I21" s="104"/>
      <c r="J21" s="11"/>
      <c r="K21" s="104"/>
      <c r="L21" s="11"/>
      <c r="M21" s="104"/>
      <c r="N21" s="56"/>
      <c r="O21" s="56" t="e">
        <f>#REF!-N21</f>
        <v>#REF!</v>
      </c>
    </row>
    <row r="22" spans="2:15" ht="10.5" customHeight="1">
      <c r="B22" s="94"/>
      <c r="C22" s="96"/>
      <c r="D22" s="94"/>
      <c r="E22" s="101"/>
      <c r="F22" s="84"/>
      <c r="G22" s="91"/>
      <c r="H22" s="12">
        <v>7000000</v>
      </c>
      <c r="I22" s="105"/>
      <c r="J22" s="12"/>
      <c r="K22" s="105"/>
      <c r="L22" s="12"/>
      <c r="M22" s="105"/>
      <c r="N22" s="56">
        <f>M21+M22+L21+L22+K21+K22+J21+J22+I21+I22+H21+H22</f>
        <v>8400000</v>
      </c>
      <c r="O22" s="56">
        <f>G21-N22</f>
        <v>8100449</v>
      </c>
    </row>
    <row r="23" spans="2:15" ht="9" customHeight="1">
      <c r="B23" s="90">
        <v>5</v>
      </c>
      <c r="C23" s="95" t="s">
        <v>1</v>
      </c>
      <c r="D23" s="90">
        <v>6050</v>
      </c>
      <c r="E23" s="100" t="s">
        <v>32</v>
      </c>
      <c r="F23" s="81" t="s">
        <v>28</v>
      </c>
      <c r="G23" s="92">
        <v>70000</v>
      </c>
      <c r="H23" s="11">
        <v>50000</v>
      </c>
      <c r="I23" s="104"/>
      <c r="J23" s="11"/>
      <c r="K23" s="104"/>
      <c r="L23" s="11"/>
      <c r="M23" s="104"/>
      <c r="N23" s="56"/>
      <c r="O23" s="56">
        <f>G22-N23</f>
        <v>0</v>
      </c>
    </row>
    <row r="24" spans="2:15" ht="8.25" customHeight="1">
      <c r="B24" s="94"/>
      <c r="C24" s="96"/>
      <c r="D24" s="94"/>
      <c r="E24" s="101"/>
      <c r="F24" s="84"/>
      <c r="G24" s="91"/>
      <c r="H24" s="12"/>
      <c r="I24" s="105"/>
      <c r="J24" s="12"/>
      <c r="K24" s="105"/>
      <c r="L24" s="12"/>
      <c r="M24" s="105"/>
      <c r="N24" s="56">
        <f>M23+M24+L23+L24+K23+K24+J23+J24+I23+I24+H23+H24</f>
        <v>50000</v>
      </c>
      <c r="O24" s="56">
        <f>G23-N24</f>
        <v>20000</v>
      </c>
    </row>
    <row r="25" spans="2:15" ht="12.75" customHeight="1">
      <c r="B25" s="90">
        <v>6</v>
      </c>
      <c r="C25" s="95" t="s">
        <v>1</v>
      </c>
      <c r="D25" s="90">
        <v>6050</v>
      </c>
      <c r="E25" s="100" t="s">
        <v>47</v>
      </c>
      <c r="F25" s="81" t="s">
        <v>28</v>
      </c>
      <c r="G25" s="92">
        <v>260000</v>
      </c>
      <c r="H25" s="11">
        <v>130000</v>
      </c>
      <c r="I25" s="104"/>
      <c r="J25" s="11"/>
      <c r="K25" s="104"/>
      <c r="L25" s="11"/>
      <c r="M25" s="104"/>
      <c r="N25" s="56"/>
      <c r="O25" s="56">
        <f>G24-N25</f>
        <v>0</v>
      </c>
    </row>
    <row r="26" spans="2:15" ht="7.5" customHeight="1">
      <c r="B26" s="94"/>
      <c r="C26" s="96"/>
      <c r="D26" s="94"/>
      <c r="E26" s="101"/>
      <c r="F26" s="84"/>
      <c r="G26" s="94"/>
      <c r="H26" s="12"/>
      <c r="I26" s="105"/>
      <c r="J26" s="12"/>
      <c r="K26" s="105"/>
      <c r="L26" s="12"/>
      <c r="M26" s="105"/>
      <c r="N26" s="56">
        <f>M25+M26+L25+L26+K25+K26+J25+J26+I25+I26+H25+H26</f>
        <v>130000</v>
      </c>
      <c r="O26" s="56">
        <f>G25-N26</f>
        <v>130000</v>
      </c>
    </row>
    <row r="27" spans="2:15" ht="19.5" customHeight="1">
      <c r="B27" s="90">
        <v>7</v>
      </c>
      <c r="C27" s="95" t="s">
        <v>1</v>
      </c>
      <c r="D27" s="90">
        <v>6050</v>
      </c>
      <c r="E27" s="109" t="s">
        <v>36</v>
      </c>
      <c r="F27" s="81" t="s">
        <v>14</v>
      </c>
      <c r="G27" s="92">
        <v>4156684</v>
      </c>
      <c r="H27" s="51">
        <v>662305</v>
      </c>
      <c r="I27" s="45"/>
      <c r="J27" s="52"/>
      <c r="K27" s="45"/>
      <c r="L27" s="52"/>
      <c r="M27" s="45"/>
      <c r="N27" s="56"/>
      <c r="O27" s="56"/>
    </row>
    <row r="28" spans="2:15" ht="12" customHeight="1">
      <c r="B28" s="94"/>
      <c r="C28" s="96"/>
      <c r="D28" s="94"/>
      <c r="E28" s="110"/>
      <c r="F28" s="84"/>
      <c r="G28" s="94"/>
      <c r="H28" s="54">
        <v>3400000</v>
      </c>
      <c r="I28" s="44"/>
      <c r="J28" s="53"/>
      <c r="K28" s="44"/>
      <c r="L28" s="53"/>
      <c r="M28" s="44"/>
      <c r="N28" s="56"/>
      <c r="O28" s="56"/>
    </row>
    <row r="29" spans="2:15" ht="12.75" customHeight="1">
      <c r="B29" s="90">
        <v>8</v>
      </c>
      <c r="C29" s="95" t="s">
        <v>1</v>
      </c>
      <c r="D29" s="90">
        <v>6050</v>
      </c>
      <c r="E29" s="100" t="s">
        <v>44</v>
      </c>
      <c r="F29" s="81" t="s">
        <v>28</v>
      </c>
      <c r="G29" s="92">
        <v>340000</v>
      </c>
      <c r="H29" s="11">
        <v>337420</v>
      </c>
      <c r="I29" s="104"/>
      <c r="J29" s="11"/>
      <c r="K29" s="104"/>
      <c r="L29" s="11"/>
      <c r="M29" s="104"/>
      <c r="N29" s="56"/>
      <c r="O29" s="58"/>
    </row>
    <row r="30" spans="2:15" ht="9.75" customHeight="1">
      <c r="B30" s="94"/>
      <c r="C30" s="96"/>
      <c r="D30" s="94"/>
      <c r="E30" s="101"/>
      <c r="F30" s="84"/>
      <c r="G30" s="91"/>
      <c r="H30" s="12"/>
      <c r="I30" s="105"/>
      <c r="J30" s="12"/>
      <c r="K30" s="105"/>
      <c r="L30" s="12"/>
      <c r="M30" s="105"/>
      <c r="N30" s="56">
        <f>M29+M30+L29+L30+K29+K30+J29+J30+I29+I30+H29+H30</f>
        <v>337420</v>
      </c>
      <c r="O30" s="56">
        <f aca="true" t="shared" si="0" ref="O30:O38">G29-N30</f>
        <v>2580</v>
      </c>
    </row>
    <row r="31" spans="2:15" ht="12.75" customHeight="1">
      <c r="B31" s="90">
        <v>9</v>
      </c>
      <c r="C31" s="95" t="s">
        <v>1</v>
      </c>
      <c r="D31" s="90">
        <v>6050</v>
      </c>
      <c r="E31" s="100" t="s">
        <v>43</v>
      </c>
      <c r="F31" s="81" t="s">
        <v>28</v>
      </c>
      <c r="G31" s="92">
        <v>340000</v>
      </c>
      <c r="H31" s="11">
        <v>337072</v>
      </c>
      <c r="I31" s="104"/>
      <c r="J31" s="11"/>
      <c r="K31" s="104"/>
      <c r="L31" s="11"/>
      <c r="M31" s="104"/>
      <c r="N31" s="56"/>
      <c r="O31" s="56">
        <f t="shared" si="0"/>
        <v>0</v>
      </c>
    </row>
    <row r="32" spans="2:15" ht="9" customHeight="1">
      <c r="B32" s="94"/>
      <c r="C32" s="96"/>
      <c r="D32" s="94"/>
      <c r="E32" s="101"/>
      <c r="F32" s="84"/>
      <c r="G32" s="91"/>
      <c r="H32" s="12"/>
      <c r="I32" s="105"/>
      <c r="J32" s="12"/>
      <c r="K32" s="105"/>
      <c r="L32" s="12"/>
      <c r="M32" s="105"/>
      <c r="N32" s="56">
        <f>M31+M32+L31+L32+K31+K32+J31+J32+I31+I32+H31+H32</f>
        <v>337072</v>
      </c>
      <c r="O32" s="56">
        <f t="shared" si="0"/>
        <v>2928</v>
      </c>
    </row>
    <row r="33" spans="2:15" ht="12" customHeight="1">
      <c r="B33" s="90">
        <v>10</v>
      </c>
      <c r="C33" s="140" t="s">
        <v>1</v>
      </c>
      <c r="D33" s="90">
        <v>6050</v>
      </c>
      <c r="E33" s="100" t="s">
        <v>49</v>
      </c>
      <c r="F33" s="81" t="s">
        <v>45</v>
      </c>
      <c r="G33" s="92">
        <v>9150350</v>
      </c>
      <c r="H33" s="11">
        <v>1855740</v>
      </c>
      <c r="I33" s="119"/>
      <c r="J33" s="11">
        <v>230000</v>
      </c>
      <c r="K33" s="119"/>
      <c r="L33" s="11"/>
      <c r="M33" s="119"/>
      <c r="N33" s="56"/>
      <c r="O33" s="56">
        <f t="shared" si="0"/>
        <v>0</v>
      </c>
    </row>
    <row r="34" spans="2:15" ht="12" customHeight="1">
      <c r="B34" s="91"/>
      <c r="C34" s="141"/>
      <c r="D34" s="94"/>
      <c r="E34" s="106"/>
      <c r="F34" s="82"/>
      <c r="G34" s="121"/>
      <c r="H34" s="78" t="s">
        <v>51</v>
      </c>
      <c r="I34" s="120"/>
      <c r="J34" s="12"/>
      <c r="K34" s="120"/>
      <c r="L34" s="12"/>
      <c r="M34" s="120"/>
      <c r="N34" s="56" t="e">
        <f>M33+M34+L33+L34+K33+K34+J33+J34+I33+I34+H33+H34+849351+1794055</f>
        <v>#VALUE!</v>
      </c>
      <c r="O34" s="56" t="e">
        <f t="shared" si="0"/>
        <v>#VALUE!</v>
      </c>
    </row>
    <row r="35" spans="2:15" ht="9.75" customHeight="1">
      <c r="B35" s="91"/>
      <c r="C35" s="141"/>
      <c r="D35" s="90">
        <v>6058</v>
      </c>
      <c r="E35" s="106"/>
      <c r="F35" s="82"/>
      <c r="G35" s="92">
        <v>40230000</v>
      </c>
      <c r="H35" s="11"/>
      <c r="I35" s="119"/>
      <c r="J35" s="11"/>
      <c r="K35" s="119">
        <v>30230000</v>
      </c>
      <c r="L35" s="11"/>
      <c r="M35" s="119">
        <v>10000000</v>
      </c>
      <c r="N35" s="56"/>
      <c r="O35" s="56">
        <f t="shared" si="0"/>
        <v>0</v>
      </c>
    </row>
    <row r="36" spans="2:15" ht="9" customHeight="1">
      <c r="B36" s="91"/>
      <c r="C36" s="141"/>
      <c r="D36" s="94"/>
      <c r="E36" s="106"/>
      <c r="F36" s="82"/>
      <c r="G36" s="121"/>
      <c r="H36" s="12"/>
      <c r="I36" s="120"/>
      <c r="J36" s="12"/>
      <c r="K36" s="120"/>
      <c r="L36" s="12"/>
      <c r="M36" s="120"/>
      <c r="N36" s="56">
        <f>M35+M36+L35+L36+K35+K36+J35+J36+I35+I36+H35+H36</f>
        <v>40230000</v>
      </c>
      <c r="O36" s="56">
        <f t="shared" si="0"/>
        <v>0</v>
      </c>
    </row>
    <row r="37" spans="2:15" ht="12.75" customHeight="1">
      <c r="B37" s="91"/>
      <c r="C37" s="141"/>
      <c r="D37" s="90">
        <v>6059</v>
      </c>
      <c r="E37" s="106"/>
      <c r="F37" s="82"/>
      <c r="G37" s="92">
        <v>3363500</v>
      </c>
      <c r="H37" s="11"/>
      <c r="I37" s="119"/>
      <c r="J37" s="11">
        <v>2363500</v>
      </c>
      <c r="K37" s="119"/>
      <c r="L37" s="11">
        <v>1000000</v>
      </c>
      <c r="M37" s="119"/>
      <c r="N37" s="56"/>
      <c r="O37" s="56" t="e">
        <f>N34+N36+N38</f>
        <v>#VALUE!</v>
      </c>
    </row>
    <row r="38" spans="2:15" ht="7.5" customHeight="1">
      <c r="B38" s="94"/>
      <c r="C38" s="142"/>
      <c r="D38" s="94"/>
      <c r="E38" s="101"/>
      <c r="F38" s="84"/>
      <c r="G38" s="121"/>
      <c r="H38" s="12"/>
      <c r="I38" s="120"/>
      <c r="J38" s="12"/>
      <c r="K38" s="120"/>
      <c r="L38" s="12"/>
      <c r="M38" s="120"/>
      <c r="N38" s="56">
        <f>M37+M38+L37+L38+K37+K38+J37+J38+I37+I38+H37+H38</f>
        <v>3363500</v>
      </c>
      <c r="O38" s="56">
        <f t="shared" si="0"/>
        <v>0</v>
      </c>
    </row>
    <row r="39" spans="2:15" ht="12" customHeight="1">
      <c r="B39" s="90">
        <v>11</v>
      </c>
      <c r="C39" s="140" t="s">
        <v>1</v>
      </c>
      <c r="D39" s="90">
        <v>6050</v>
      </c>
      <c r="E39" s="100" t="s">
        <v>50</v>
      </c>
      <c r="F39" s="81" t="s">
        <v>21</v>
      </c>
      <c r="G39" s="92">
        <v>3505981</v>
      </c>
      <c r="H39" s="11">
        <v>1500000</v>
      </c>
      <c r="I39" s="119"/>
      <c r="J39" s="11">
        <v>300000</v>
      </c>
      <c r="K39" s="119"/>
      <c r="L39" s="11"/>
      <c r="M39" s="119"/>
      <c r="N39" s="56"/>
      <c r="O39" s="56"/>
    </row>
    <row r="40" spans="2:15" ht="13.5" customHeight="1">
      <c r="B40" s="91"/>
      <c r="C40" s="141"/>
      <c r="D40" s="94"/>
      <c r="E40" s="106"/>
      <c r="F40" s="82"/>
      <c r="G40" s="121"/>
      <c r="H40" s="12"/>
      <c r="I40" s="120"/>
      <c r="J40" s="12"/>
      <c r="K40" s="120"/>
      <c r="L40" s="12"/>
      <c r="M40" s="120"/>
      <c r="N40" s="56"/>
      <c r="O40" s="56"/>
    </row>
    <row r="41" spans="2:15" ht="12" customHeight="1">
      <c r="B41" s="91"/>
      <c r="C41" s="141"/>
      <c r="D41" s="90">
        <v>6058</v>
      </c>
      <c r="E41" s="106"/>
      <c r="F41" s="82"/>
      <c r="G41" s="92">
        <v>10235481</v>
      </c>
      <c r="H41" s="11"/>
      <c r="I41" s="119">
        <v>908680</v>
      </c>
      <c r="J41" s="11"/>
      <c r="K41" s="119">
        <v>9326801</v>
      </c>
      <c r="L41" s="11"/>
      <c r="M41" s="119"/>
      <c r="N41" s="56"/>
      <c r="O41" s="56"/>
    </row>
    <row r="42" spans="2:15" ht="12.75" customHeight="1">
      <c r="B42" s="91"/>
      <c r="C42" s="141"/>
      <c r="D42" s="94"/>
      <c r="E42" s="106"/>
      <c r="F42" s="82"/>
      <c r="G42" s="121"/>
      <c r="H42" s="12"/>
      <c r="I42" s="120"/>
      <c r="J42" s="12"/>
      <c r="K42" s="120"/>
      <c r="L42" s="12"/>
      <c r="M42" s="120"/>
      <c r="N42" s="56"/>
      <c r="O42" s="56"/>
    </row>
    <row r="43" spans="2:15" ht="12" customHeight="1">
      <c r="B43" s="91"/>
      <c r="C43" s="141"/>
      <c r="D43" s="90">
        <v>6059</v>
      </c>
      <c r="E43" s="106"/>
      <c r="F43" s="82"/>
      <c r="G43" s="92">
        <v>7133371</v>
      </c>
      <c r="H43" s="11">
        <v>449420</v>
      </c>
      <c r="I43" s="119"/>
      <c r="J43" s="11">
        <v>6683951</v>
      </c>
      <c r="K43" s="119"/>
      <c r="L43" s="11"/>
      <c r="M43" s="119"/>
      <c r="N43" s="56"/>
      <c r="O43" s="56"/>
    </row>
    <row r="44" spans="2:15" ht="12" customHeight="1">
      <c r="B44" s="94"/>
      <c r="C44" s="142"/>
      <c r="D44" s="94"/>
      <c r="E44" s="101"/>
      <c r="F44" s="84"/>
      <c r="G44" s="121"/>
      <c r="H44" s="12"/>
      <c r="I44" s="120"/>
      <c r="J44" s="12"/>
      <c r="K44" s="120"/>
      <c r="L44" s="12"/>
      <c r="M44" s="120"/>
      <c r="N44" s="56"/>
      <c r="O44" s="56"/>
    </row>
    <row r="45" spans="2:15" ht="12" customHeight="1">
      <c r="B45" s="38"/>
      <c r="C45" s="64"/>
      <c r="D45" s="38"/>
      <c r="E45" s="65"/>
      <c r="F45" s="66"/>
      <c r="G45" s="67"/>
      <c r="H45" s="68"/>
      <c r="I45" s="69"/>
      <c r="J45" s="68"/>
      <c r="K45" s="69"/>
      <c r="L45" s="68"/>
      <c r="M45" s="69"/>
      <c r="N45" s="56"/>
      <c r="O45" s="56"/>
    </row>
    <row r="46" spans="2:15" ht="12" customHeight="1">
      <c r="B46" s="38"/>
      <c r="C46" s="64"/>
      <c r="D46" s="38"/>
      <c r="E46" s="65"/>
      <c r="F46" s="66"/>
      <c r="G46" s="67"/>
      <c r="H46" s="68"/>
      <c r="I46" s="69"/>
      <c r="J46" s="68"/>
      <c r="K46" s="69"/>
      <c r="L46" s="68"/>
      <c r="M46" s="69"/>
      <c r="N46" s="56"/>
      <c r="O46" s="56"/>
    </row>
    <row r="47" spans="2:15" ht="12" customHeight="1">
      <c r="B47" s="38"/>
      <c r="C47" s="64"/>
      <c r="D47" s="38"/>
      <c r="E47" s="65"/>
      <c r="F47" s="66"/>
      <c r="G47" s="67"/>
      <c r="H47" s="68"/>
      <c r="I47" s="69"/>
      <c r="J47" s="68"/>
      <c r="K47" s="69"/>
      <c r="L47" s="68"/>
      <c r="M47" s="69"/>
      <c r="N47" s="56"/>
      <c r="O47" s="56"/>
    </row>
    <row r="48" spans="2:15" ht="12.75" customHeight="1">
      <c r="B48" s="38"/>
      <c r="C48" s="64"/>
      <c r="D48" s="38"/>
      <c r="E48" s="65"/>
      <c r="F48" s="66"/>
      <c r="G48" s="67"/>
      <c r="H48" s="68"/>
      <c r="I48" s="69"/>
      <c r="J48" s="68"/>
      <c r="K48" s="69"/>
      <c r="L48" s="68"/>
      <c r="M48" s="69"/>
      <c r="N48" s="56"/>
      <c r="O48" s="56"/>
    </row>
    <row r="49" spans="1:15" ht="10.5" customHeight="1">
      <c r="A49" s="63"/>
      <c r="B49" s="70"/>
      <c r="C49" s="71"/>
      <c r="D49" s="70"/>
      <c r="E49" s="72"/>
      <c r="F49" s="73"/>
      <c r="G49" s="74"/>
      <c r="H49" s="75"/>
      <c r="I49" s="75"/>
      <c r="J49" s="75"/>
      <c r="K49" s="76"/>
      <c r="L49" s="75"/>
      <c r="M49" s="76"/>
      <c r="N49" s="56"/>
      <c r="O49" s="56"/>
    </row>
    <row r="50" spans="2:15" ht="10.5" customHeight="1">
      <c r="B50" s="131" t="s">
        <v>2</v>
      </c>
      <c r="C50" s="115" t="s">
        <v>3</v>
      </c>
      <c r="D50" s="132" t="s">
        <v>4</v>
      </c>
      <c r="E50" s="124" t="s">
        <v>5</v>
      </c>
      <c r="F50" s="81" t="s">
        <v>8</v>
      </c>
      <c r="G50" s="115" t="s">
        <v>9</v>
      </c>
      <c r="H50" s="116" t="s">
        <v>20</v>
      </c>
      <c r="I50" s="117"/>
      <c r="J50" s="117"/>
      <c r="K50" s="117"/>
      <c r="L50" s="117"/>
      <c r="M50" s="118"/>
      <c r="N50" s="56"/>
      <c r="O50" s="56"/>
    </row>
    <row r="51" spans="2:15" ht="10.5" customHeight="1">
      <c r="B51" s="131"/>
      <c r="C51" s="115"/>
      <c r="D51" s="133"/>
      <c r="E51" s="125"/>
      <c r="F51" s="82"/>
      <c r="G51" s="115"/>
      <c r="H51" s="122">
        <v>2009</v>
      </c>
      <c r="I51" s="123"/>
      <c r="J51" s="122">
        <v>2010</v>
      </c>
      <c r="K51" s="123"/>
      <c r="L51" s="122">
        <v>2011</v>
      </c>
      <c r="M51" s="123"/>
      <c r="N51" s="56"/>
      <c r="O51" s="56"/>
    </row>
    <row r="52" spans="2:15" ht="10.5" customHeight="1">
      <c r="B52" s="131"/>
      <c r="C52" s="115"/>
      <c r="D52" s="133"/>
      <c r="E52" s="83" t="s">
        <v>10</v>
      </c>
      <c r="F52" s="82"/>
      <c r="G52" s="115"/>
      <c r="H52" s="5" t="s">
        <v>7</v>
      </c>
      <c r="I52" s="115" t="s">
        <v>6</v>
      </c>
      <c r="J52" s="5" t="s">
        <v>7</v>
      </c>
      <c r="K52" s="115" t="s">
        <v>6</v>
      </c>
      <c r="L52" s="5" t="s">
        <v>7</v>
      </c>
      <c r="M52" s="115" t="s">
        <v>6</v>
      </c>
      <c r="N52" s="56"/>
      <c r="O52" s="56"/>
    </row>
    <row r="53" spans="2:15" ht="17.25" customHeight="1">
      <c r="B53" s="131"/>
      <c r="C53" s="115"/>
      <c r="D53" s="133"/>
      <c r="E53" s="84"/>
      <c r="F53" s="82"/>
      <c r="G53" s="115"/>
      <c r="H53" s="5" t="s">
        <v>19</v>
      </c>
      <c r="I53" s="81"/>
      <c r="J53" s="5" t="s">
        <v>19</v>
      </c>
      <c r="K53" s="81"/>
      <c r="L53" s="5" t="s">
        <v>19</v>
      </c>
      <c r="M53" s="81"/>
      <c r="N53" s="56"/>
      <c r="O53" s="56"/>
    </row>
    <row r="54" spans="1:15" s="3" customFormat="1" ht="11.25" customHeight="1">
      <c r="A54" s="20"/>
      <c r="B54" s="8"/>
      <c r="C54" s="85"/>
      <c r="D54" s="8"/>
      <c r="E54" s="80" t="s">
        <v>12</v>
      </c>
      <c r="F54" s="85" t="s">
        <v>37</v>
      </c>
      <c r="G54" s="98">
        <f>SUM(G56:G61,G62:G65)</f>
        <v>12806212</v>
      </c>
      <c r="H54" s="14">
        <f>SUM(H56:H65)</f>
        <v>4660240</v>
      </c>
      <c r="I54" s="59"/>
      <c r="J54" s="14">
        <f>SUM(J56:J65)</f>
        <v>6907144</v>
      </c>
      <c r="K54" s="126"/>
      <c r="L54" s="14">
        <f>SUM(L56:L65)</f>
        <v>1000000</v>
      </c>
      <c r="M54" s="126"/>
      <c r="N54" s="56"/>
      <c r="O54" s="56">
        <f>G38-N54</f>
        <v>0</v>
      </c>
    </row>
    <row r="55" spans="1:15" s="3" customFormat="1" ht="9.75" customHeight="1">
      <c r="A55" s="20"/>
      <c r="B55" s="9"/>
      <c r="C55" s="86"/>
      <c r="D55" s="10"/>
      <c r="E55" s="97"/>
      <c r="F55" s="86"/>
      <c r="G55" s="99"/>
      <c r="H55" s="28"/>
      <c r="I55" s="60"/>
      <c r="J55" s="28"/>
      <c r="K55" s="127"/>
      <c r="L55" s="28"/>
      <c r="M55" s="127"/>
      <c r="N55" s="56"/>
      <c r="O55" s="56"/>
    </row>
    <row r="56" spans="1:15" s="3" customFormat="1" ht="12" customHeight="1">
      <c r="A56" s="20"/>
      <c r="B56" s="88">
        <v>12</v>
      </c>
      <c r="C56" s="88">
        <v>70005</v>
      </c>
      <c r="D56" s="88">
        <v>6050</v>
      </c>
      <c r="E56" s="100" t="s">
        <v>35</v>
      </c>
      <c r="F56" s="155" t="s">
        <v>28</v>
      </c>
      <c r="G56" s="154">
        <v>700000</v>
      </c>
      <c r="H56" s="34">
        <v>690240</v>
      </c>
      <c r="I56" s="49"/>
      <c r="J56" s="40"/>
      <c r="K56" s="47"/>
      <c r="L56" s="40"/>
      <c r="M56" s="47"/>
      <c r="N56" s="56"/>
      <c r="O56" s="56"/>
    </row>
    <row r="57" spans="1:15" s="3" customFormat="1" ht="10.5" customHeight="1">
      <c r="A57" s="20"/>
      <c r="B57" s="89"/>
      <c r="C57" s="89"/>
      <c r="D57" s="89"/>
      <c r="E57" s="101"/>
      <c r="F57" s="156"/>
      <c r="G57" s="89"/>
      <c r="H57" s="61"/>
      <c r="I57" s="47"/>
      <c r="J57" s="35"/>
      <c r="K57" s="47"/>
      <c r="L57" s="35"/>
      <c r="M57" s="47"/>
      <c r="N57" s="56"/>
      <c r="O57" s="56"/>
    </row>
    <row r="58" spans="1:15" s="3" customFormat="1" ht="14.25" customHeight="1">
      <c r="A58" s="20"/>
      <c r="B58" s="88">
        <v>13</v>
      </c>
      <c r="C58" s="88">
        <v>70005</v>
      </c>
      <c r="D58" s="88">
        <v>6050</v>
      </c>
      <c r="E58" s="157" t="s">
        <v>25</v>
      </c>
      <c r="F58" s="155" t="s">
        <v>48</v>
      </c>
      <c r="G58" s="154">
        <v>2550000</v>
      </c>
      <c r="H58" s="34">
        <v>100000</v>
      </c>
      <c r="I58" s="62"/>
      <c r="J58" s="39">
        <v>1450000</v>
      </c>
      <c r="K58" s="45"/>
      <c r="L58" s="39">
        <v>1000000</v>
      </c>
      <c r="M58" s="45"/>
      <c r="N58" s="56"/>
      <c r="O58" s="56" t="e">
        <f>#REF!-N58</f>
        <v>#REF!</v>
      </c>
    </row>
    <row r="59" spans="1:15" s="3" customFormat="1" ht="9.75" customHeight="1">
      <c r="A59" s="20"/>
      <c r="B59" s="89"/>
      <c r="C59" s="89"/>
      <c r="D59" s="89"/>
      <c r="E59" s="158"/>
      <c r="F59" s="156"/>
      <c r="G59" s="89"/>
      <c r="H59" s="33"/>
      <c r="I59" s="47"/>
      <c r="J59" s="35"/>
      <c r="K59" s="47"/>
      <c r="L59" s="35"/>
      <c r="M59" s="47"/>
      <c r="N59" s="56">
        <f>M58+M59+L58+L59+K58+K59+J58+J59+I58+I59+H58+H59</f>
        <v>2550000</v>
      </c>
      <c r="O59" s="56">
        <f>G58-N59</f>
        <v>0</v>
      </c>
    </row>
    <row r="60" spans="1:15" s="3" customFormat="1" ht="12.75" customHeight="1">
      <c r="A60" s="20"/>
      <c r="B60" s="88">
        <v>14</v>
      </c>
      <c r="C60" s="90">
        <v>75023</v>
      </c>
      <c r="D60" s="88">
        <v>6050</v>
      </c>
      <c r="E60" s="100" t="s">
        <v>27</v>
      </c>
      <c r="F60" s="81" t="s">
        <v>23</v>
      </c>
      <c r="G60" s="92">
        <v>7544074</v>
      </c>
      <c r="H60" s="34">
        <v>2950000</v>
      </c>
      <c r="I60" s="45"/>
      <c r="J60" s="39">
        <v>4457144</v>
      </c>
      <c r="K60" s="45"/>
      <c r="L60" s="39"/>
      <c r="M60" s="45"/>
      <c r="N60" s="56"/>
      <c r="O60" s="56" t="e">
        <f>#REF!-N60</f>
        <v>#REF!</v>
      </c>
    </row>
    <row r="61" spans="1:15" s="3" customFormat="1" ht="8.25" customHeight="1">
      <c r="A61" s="20"/>
      <c r="B61" s="89"/>
      <c r="C61" s="94"/>
      <c r="D61" s="89"/>
      <c r="E61" s="101"/>
      <c r="F61" s="84"/>
      <c r="G61" s="121"/>
      <c r="H61" s="33"/>
      <c r="I61" s="44"/>
      <c r="J61" s="27"/>
      <c r="K61" s="44"/>
      <c r="L61" s="27"/>
      <c r="M61" s="44"/>
      <c r="N61" s="56">
        <f>M60+M61+L60+L61+K60+K61+J60+J61+I60+I61+H60+H61</f>
        <v>7407144</v>
      </c>
      <c r="O61" s="56">
        <f>G60-N61</f>
        <v>136930</v>
      </c>
    </row>
    <row r="62" spans="1:15" s="3" customFormat="1" ht="12" customHeight="1">
      <c r="A62" s="20"/>
      <c r="B62" s="88">
        <v>15</v>
      </c>
      <c r="C62" s="90">
        <v>92109</v>
      </c>
      <c r="D62" s="88">
        <v>6050</v>
      </c>
      <c r="E62" s="100" t="s">
        <v>34</v>
      </c>
      <c r="F62" s="81" t="s">
        <v>28</v>
      </c>
      <c r="G62" s="92">
        <v>873708</v>
      </c>
      <c r="H62" s="34">
        <v>820000</v>
      </c>
      <c r="I62" s="45"/>
      <c r="J62" s="43"/>
      <c r="K62" s="45"/>
      <c r="L62" s="43"/>
      <c r="M62" s="45"/>
      <c r="N62" s="56"/>
      <c r="O62" s="56"/>
    </row>
    <row r="63" spans="1:15" s="3" customFormat="1" ht="8.25" customHeight="1">
      <c r="A63" s="20"/>
      <c r="B63" s="89"/>
      <c r="C63" s="91"/>
      <c r="D63" s="89"/>
      <c r="E63" s="106"/>
      <c r="F63" s="82"/>
      <c r="G63" s="93"/>
      <c r="H63" s="33"/>
      <c r="I63" s="44"/>
      <c r="J63" s="33"/>
      <c r="K63" s="44"/>
      <c r="L63" s="33"/>
      <c r="M63" s="44"/>
      <c r="N63" s="56"/>
      <c r="O63" s="56"/>
    </row>
    <row r="64" spans="1:15" s="3" customFormat="1" ht="12" customHeight="1">
      <c r="A64" s="20"/>
      <c r="B64" s="88">
        <v>16</v>
      </c>
      <c r="C64" s="90">
        <v>92109</v>
      </c>
      <c r="D64" s="88">
        <v>6050</v>
      </c>
      <c r="E64" s="100" t="s">
        <v>56</v>
      </c>
      <c r="F64" s="81" t="s">
        <v>22</v>
      </c>
      <c r="G64" s="92">
        <v>1138430</v>
      </c>
      <c r="H64" s="34">
        <v>100000</v>
      </c>
      <c r="I64" s="45"/>
      <c r="J64" s="34">
        <v>1000000</v>
      </c>
      <c r="K64" s="45"/>
      <c r="L64" s="43"/>
      <c r="M64" s="45"/>
      <c r="N64" s="56"/>
      <c r="O64" s="56"/>
    </row>
    <row r="65" spans="1:15" s="3" customFormat="1" ht="10.5" customHeight="1">
      <c r="A65" s="20"/>
      <c r="B65" s="89"/>
      <c r="C65" s="94"/>
      <c r="D65" s="89"/>
      <c r="E65" s="101"/>
      <c r="F65" s="84"/>
      <c r="G65" s="121"/>
      <c r="H65" s="33"/>
      <c r="I65" s="44"/>
      <c r="J65" s="33"/>
      <c r="K65" s="44"/>
      <c r="L65" s="33"/>
      <c r="M65" s="44"/>
      <c r="N65" s="56"/>
      <c r="O65" s="56"/>
    </row>
    <row r="66" spans="2:15" s="3" customFormat="1" ht="12.75" customHeight="1">
      <c r="B66" s="50"/>
      <c r="C66" s="85"/>
      <c r="D66" s="8"/>
      <c r="E66" s="80" t="s">
        <v>13</v>
      </c>
      <c r="F66" s="85" t="s">
        <v>24</v>
      </c>
      <c r="G66" s="98">
        <f>SUM(G68:G83)</f>
        <v>62852456</v>
      </c>
      <c r="H66" s="14">
        <f>SUM(H68:H83)</f>
        <v>9104800</v>
      </c>
      <c r="I66" s="102">
        <f>SUM(I68:I79)</f>
        <v>12900000</v>
      </c>
      <c r="J66" s="14">
        <f>J70+J76+J78+J74+J82+J80</f>
        <v>15288227</v>
      </c>
      <c r="K66" s="102">
        <f>K72</f>
        <v>10000000</v>
      </c>
      <c r="L66" s="14">
        <f>L70+L76+L78+L74</f>
        <v>6260000</v>
      </c>
      <c r="M66" s="102">
        <f>M72</f>
        <v>7000000</v>
      </c>
      <c r="N66" s="56"/>
      <c r="O66" s="56"/>
    </row>
    <row r="67" spans="2:15" s="3" customFormat="1" ht="8.25" customHeight="1">
      <c r="B67" s="9"/>
      <c r="C67" s="86"/>
      <c r="D67" s="10"/>
      <c r="E67" s="97"/>
      <c r="F67" s="86"/>
      <c r="G67" s="99"/>
      <c r="H67" s="15">
        <f>H79</f>
        <v>0</v>
      </c>
      <c r="I67" s="103"/>
      <c r="J67" s="15"/>
      <c r="K67" s="103"/>
      <c r="L67" s="15"/>
      <c r="M67" s="103"/>
      <c r="N67" s="56"/>
      <c r="O67" s="56"/>
    </row>
    <row r="68" spans="2:15" s="3" customFormat="1" ht="8.25" customHeight="1">
      <c r="B68" s="160">
        <v>17</v>
      </c>
      <c r="C68" s="90">
        <v>80101</v>
      </c>
      <c r="D68" s="88">
        <v>6050</v>
      </c>
      <c r="E68" s="100" t="s">
        <v>38</v>
      </c>
      <c r="F68" s="81" t="s">
        <v>16</v>
      </c>
      <c r="G68" s="92">
        <v>2264910</v>
      </c>
      <c r="H68" s="11">
        <v>200000</v>
      </c>
      <c r="I68" s="162">
        <v>2000000</v>
      </c>
      <c r="J68" s="17"/>
      <c r="K68" s="119"/>
      <c r="L68" s="17"/>
      <c r="M68" s="45"/>
      <c r="N68" s="56"/>
      <c r="O68" s="56"/>
    </row>
    <row r="69" spans="2:15" s="3" customFormat="1" ht="8.25" customHeight="1">
      <c r="B69" s="161"/>
      <c r="C69" s="91"/>
      <c r="D69" s="89"/>
      <c r="E69" s="106"/>
      <c r="F69" s="82"/>
      <c r="G69" s="93"/>
      <c r="H69" s="12"/>
      <c r="I69" s="163"/>
      <c r="J69" s="16"/>
      <c r="K69" s="151"/>
      <c r="L69" s="16"/>
      <c r="M69" s="44"/>
      <c r="N69" s="56"/>
      <c r="O69" s="56"/>
    </row>
    <row r="70" spans="2:15" s="3" customFormat="1" ht="12.75" customHeight="1">
      <c r="B70" s="90">
        <v>18</v>
      </c>
      <c r="C70" s="90">
        <v>80101</v>
      </c>
      <c r="D70" s="88">
        <v>6050</v>
      </c>
      <c r="E70" s="100" t="s">
        <v>42</v>
      </c>
      <c r="F70" s="81" t="s">
        <v>37</v>
      </c>
      <c r="G70" s="92">
        <v>2326216</v>
      </c>
      <c r="H70" s="17">
        <v>1164800</v>
      </c>
      <c r="I70" s="119"/>
      <c r="J70" s="17">
        <v>100000</v>
      </c>
      <c r="K70" s="45"/>
      <c r="L70" s="17"/>
      <c r="M70" s="45"/>
      <c r="O70" s="56">
        <f>G67-N70</f>
        <v>0</v>
      </c>
    </row>
    <row r="71" spans="2:15" s="3" customFormat="1" ht="8.25" customHeight="1">
      <c r="B71" s="91"/>
      <c r="C71" s="91"/>
      <c r="D71" s="89"/>
      <c r="E71" s="106"/>
      <c r="F71" s="82"/>
      <c r="G71" s="121"/>
      <c r="H71" s="16"/>
      <c r="I71" s="151"/>
      <c r="J71" s="16"/>
      <c r="K71" s="44"/>
      <c r="L71" s="16"/>
      <c r="M71" s="44"/>
      <c r="N71" s="56">
        <f>M70+M71+L71+L70+K70+J70+J71+I70+H71+H70</f>
        <v>1264800</v>
      </c>
      <c r="O71" s="56">
        <f>G70-N71</f>
        <v>1061416</v>
      </c>
    </row>
    <row r="72" spans="2:15" s="3" customFormat="1" ht="11.25" customHeight="1">
      <c r="B72" s="91"/>
      <c r="C72" s="91"/>
      <c r="D72" s="90">
        <v>6058</v>
      </c>
      <c r="E72" s="106"/>
      <c r="F72" s="82"/>
      <c r="G72" s="92">
        <v>22000000</v>
      </c>
      <c r="H72" s="11"/>
      <c r="I72" s="119">
        <v>5000000</v>
      </c>
      <c r="J72" s="11"/>
      <c r="K72" s="119">
        <v>10000000</v>
      </c>
      <c r="L72" s="11"/>
      <c r="M72" s="119">
        <v>7000000</v>
      </c>
      <c r="N72" s="56"/>
      <c r="O72" s="56"/>
    </row>
    <row r="73" spans="2:15" s="3" customFormat="1" ht="11.25" customHeight="1">
      <c r="B73" s="91"/>
      <c r="C73" s="91"/>
      <c r="D73" s="94"/>
      <c r="E73" s="106"/>
      <c r="F73" s="82"/>
      <c r="G73" s="121"/>
      <c r="H73" s="12"/>
      <c r="I73" s="120"/>
      <c r="J73" s="12"/>
      <c r="K73" s="120"/>
      <c r="L73" s="12"/>
      <c r="M73" s="120"/>
      <c r="N73" s="56">
        <f>H74+I72+J74+K72+L70+H70</f>
        <v>22904800</v>
      </c>
      <c r="O73" s="56"/>
    </row>
    <row r="74" spans="2:15" s="3" customFormat="1" ht="12" customHeight="1">
      <c r="B74" s="91"/>
      <c r="C74" s="91"/>
      <c r="D74" s="90">
        <v>6059</v>
      </c>
      <c r="E74" s="106"/>
      <c r="F74" s="82"/>
      <c r="G74" s="92">
        <v>13000000</v>
      </c>
      <c r="H74" s="11">
        <v>1000000</v>
      </c>
      <c r="I74" s="119"/>
      <c r="J74" s="11">
        <v>5740000</v>
      </c>
      <c r="K74" s="119"/>
      <c r="L74" s="11">
        <v>6260000</v>
      </c>
      <c r="M74" s="119"/>
      <c r="N74" s="56"/>
      <c r="O74" s="56"/>
    </row>
    <row r="75" spans="2:15" s="3" customFormat="1" ht="9" customHeight="1">
      <c r="B75" s="94"/>
      <c r="C75" s="94"/>
      <c r="D75" s="94"/>
      <c r="E75" s="101"/>
      <c r="F75" s="84"/>
      <c r="G75" s="121"/>
      <c r="H75" s="12"/>
      <c r="I75" s="120"/>
      <c r="J75" s="12"/>
      <c r="K75" s="120"/>
      <c r="L75" s="12"/>
      <c r="M75" s="120"/>
      <c r="N75" s="56"/>
      <c r="O75" s="56"/>
    </row>
    <row r="76" spans="2:15" s="3" customFormat="1" ht="12.75" customHeight="1">
      <c r="B76" s="90">
        <v>19</v>
      </c>
      <c r="C76" s="90">
        <v>80101</v>
      </c>
      <c r="D76" s="88">
        <v>6050</v>
      </c>
      <c r="E76" s="100" t="s">
        <v>39</v>
      </c>
      <c r="F76" s="81" t="s">
        <v>16</v>
      </c>
      <c r="G76" s="92">
        <v>4167986</v>
      </c>
      <c r="H76" s="11">
        <v>200000</v>
      </c>
      <c r="I76" s="119">
        <v>3900000</v>
      </c>
      <c r="J76" s="17"/>
      <c r="K76" s="45"/>
      <c r="L76" s="17"/>
      <c r="M76" s="45"/>
      <c r="N76" s="56"/>
      <c r="O76" s="56"/>
    </row>
    <row r="77" spans="2:15" s="3" customFormat="1" ht="12" customHeight="1">
      <c r="B77" s="94"/>
      <c r="C77" s="94"/>
      <c r="D77" s="89"/>
      <c r="E77" s="101"/>
      <c r="F77" s="84"/>
      <c r="G77" s="121"/>
      <c r="H77" s="12"/>
      <c r="I77" s="151"/>
      <c r="J77" s="16"/>
      <c r="K77" s="44"/>
      <c r="L77" s="16"/>
      <c r="M77" s="44"/>
      <c r="N77" s="56">
        <f>M76+M77+L77+L76+K76+J76+J77+I76+H77+H76</f>
        <v>4100000</v>
      </c>
      <c r="O77" s="56">
        <f>G76-N77</f>
        <v>67986</v>
      </c>
    </row>
    <row r="78" spans="2:15" s="3" customFormat="1" ht="12.75" customHeight="1">
      <c r="B78" s="91">
        <v>20</v>
      </c>
      <c r="C78" s="91">
        <v>80101</v>
      </c>
      <c r="D78" s="150">
        <v>6050</v>
      </c>
      <c r="E78" s="106" t="s">
        <v>40</v>
      </c>
      <c r="F78" s="82" t="s">
        <v>26</v>
      </c>
      <c r="G78" s="93">
        <v>11385117</v>
      </c>
      <c r="H78" s="48">
        <v>6350000</v>
      </c>
      <c r="I78" s="119">
        <v>2000000</v>
      </c>
      <c r="J78" s="48">
        <v>2040000</v>
      </c>
      <c r="K78" s="47"/>
      <c r="L78" s="48"/>
      <c r="M78" s="47"/>
      <c r="N78" s="56"/>
      <c r="O78" s="56"/>
    </row>
    <row r="79" spans="2:15" s="3" customFormat="1" ht="12.75" customHeight="1">
      <c r="B79" s="94"/>
      <c r="C79" s="94"/>
      <c r="D79" s="89"/>
      <c r="E79" s="101"/>
      <c r="F79" s="84"/>
      <c r="G79" s="121"/>
      <c r="H79" s="12"/>
      <c r="I79" s="151"/>
      <c r="J79" s="55"/>
      <c r="K79" s="47"/>
      <c r="L79" s="55"/>
      <c r="M79" s="47"/>
      <c r="N79" s="56">
        <f>M78+M79+L79+L78+K78+J78+J79+I78+H79+H78</f>
        <v>10390000</v>
      </c>
      <c r="O79" s="56">
        <f>G78-N79</f>
        <v>995117</v>
      </c>
    </row>
    <row r="80" spans="2:15" s="3" customFormat="1" ht="12.75" customHeight="1">
      <c r="B80" s="90">
        <v>21</v>
      </c>
      <c r="C80" s="91">
        <v>80104</v>
      </c>
      <c r="D80" s="150">
        <v>6050</v>
      </c>
      <c r="E80" s="106" t="s">
        <v>57</v>
      </c>
      <c r="F80" s="82" t="s">
        <v>22</v>
      </c>
      <c r="G80" s="93">
        <v>5608227</v>
      </c>
      <c r="H80" s="48">
        <v>100000</v>
      </c>
      <c r="I80" s="45"/>
      <c r="J80" s="11">
        <v>5408227</v>
      </c>
      <c r="K80" s="45"/>
      <c r="L80" s="11"/>
      <c r="M80" s="45"/>
      <c r="N80" s="56"/>
      <c r="O80" s="56"/>
    </row>
    <row r="81" spans="2:15" s="3" customFormat="1" ht="12.75" customHeight="1">
      <c r="B81" s="94"/>
      <c r="C81" s="94"/>
      <c r="D81" s="89"/>
      <c r="E81" s="101"/>
      <c r="F81" s="84"/>
      <c r="G81" s="121"/>
      <c r="H81" s="12"/>
      <c r="I81" s="44"/>
      <c r="J81" s="12"/>
      <c r="K81" s="44"/>
      <c r="L81" s="12"/>
      <c r="M81" s="44"/>
      <c r="N81" s="56"/>
      <c r="O81" s="56"/>
    </row>
    <row r="82" spans="2:15" s="3" customFormat="1" ht="12" customHeight="1">
      <c r="B82" s="91">
        <v>22</v>
      </c>
      <c r="C82" s="91">
        <v>80104</v>
      </c>
      <c r="D82" s="150">
        <v>6050</v>
      </c>
      <c r="E82" s="106" t="s">
        <v>33</v>
      </c>
      <c r="F82" s="82" t="s">
        <v>22</v>
      </c>
      <c r="G82" s="93">
        <v>2100000</v>
      </c>
      <c r="H82" s="48">
        <v>90000</v>
      </c>
      <c r="I82" s="45"/>
      <c r="J82" s="11">
        <v>2000000</v>
      </c>
      <c r="K82" s="45"/>
      <c r="L82" s="11"/>
      <c r="M82" s="45"/>
      <c r="N82" s="56"/>
      <c r="O82" s="56"/>
    </row>
    <row r="83" spans="2:15" s="3" customFormat="1" ht="12" customHeight="1">
      <c r="B83" s="94"/>
      <c r="C83" s="94"/>
      <c r="D83" s="89"/>
      <c r="E83" s="101"/>
      <c r="F83" s="84"/>
      <c r="G83" s="121"/>
      <c r="H83" s="12"/>
      <c r="I83" s="44"/>
      <c r="J83" s="12"/>
      <c r="K83" s="44"/>
      <c r="L83" s="12"/>
      <c r="M83" s="44"/>
      <c r="N83" s="56"/>
      <c r="O83" s="56"/>
    </row>
    <row r="84" spans="2:15" ht="12" customHeight="1">
      <c r="B84" s="143" t="s">
        <v>0</v>
      </c>
      <c r="C84" s="144"/>
      <c r="D84" s="144"/>
      <c r="E84" s="145"/>
      <c r="F84" s="6"/>
      <c r="G84" s="152">
        <f>G66+G13+G54</f>
        <v>154602056</v>
      </c>
      <c r="H84" s="36">
        <f>H13+H54+H66</f>
        <v>21738117</v>
      </c>
      <c r="I84" s="138">
        <f>I13+I66+I54</f>
        <v>13808680</v>
      </c>
      <c r="J84" s="36">
        <f>J13+J54+J66</f>
        <v>31772822</v>
      </c>
      <c r="K84" s="138">
        <f>K13+K66</f>
        <v>49556801</v>
      </c>
      <c r="L84" s="36">
        <f>L13+L54+L66</f>
        <v>8260000</v>
      </c>
      <c r="M84" s="138">
        <f>M13+M66</f>
        <v>17000000</v>
      </c>
      <c r="N84" s="56"/>
      <c r="O84" s="56"/>
    </row>
    <row r="85" spans="2:15" ht="10.5" customHeight="1">
      <c r="B85" s="146"/>
      <c r="C85" s="147"/>
      <c r="D85" s="147"/>
      <c r="E85" s="148"/>
      <c r="F85" s="4"/>
      <c r="G85" s="153"/>
      <c r="H85" s="37">
        <f>H14+H67</f>
        <v>18300000</v>
      </c>
      <c r="I85" s="139"/>
      <c r="J85" s="37">
        <f>J14</f>
        <v>0</v>
      </c>
      <c r="K85" s="139"/>
      <c r="L85" s="37">
        <f>L14</f>
        <v>0</v>
      </c>
      <c r="M85" s="139"/>
      <c r="N85" s="56"/>
      <c r="O85" s="56"/>
    </row>
    <row r="86" spans="2:15" ht="5.25" customHeight="1">
      <c r="B86" s="22"/>
      <c r="C86" s="22"/>
      <c r="D86" s="22"/>
      <c r="E86" s="22"/>
      <c r="F86" s="22"/>
      <c r="G86" s="23"/>
      <c r="O86" s="57"/>
    </row>
    <row r="87" spans="2:15" ht="5.25" customHeight="1">
      <c r="B87" s="22"/>
      <c r="C87" s="22"/>
      <c r="D87" s="22"/>
      <c r="E87" s="22"/>
      <c r="F87" s="22"/>
      <c r="G87" s="23"/>
      <c r="O87" s="57"/>
    </row>
    <row r="88" spans="2:9" ht="13.5" customHeight="1">
      <c r="B88" s="31" t="s">
        <v>15</v>
      </c>
      <c r="D88" s="32"/>
      <c r="E88" s="32"/>
      <c r="F88" s="7"/>
      <c r="G88" s="24"/>
      <c r="H88" s="7"/>
      <c r="I88" s="7"/>
    </row>
    <row r="89" spans="2:15" ht="31.5" customHeight="1">
      <c r="B89" s="31"/>
      <c r="C89" s="149" t="s">
        <v>46</v>
      </c>
      <c r="D89" s="149"/>
      <c r="E89" s="149"/>
      <c r="F89" s="149"/>
      <c r="G89" s="149"/>
      <c r="H89" s="149"/>
      <c r="I89" s="149"/>
      <c r="J89" s="149"/>
      <c r="O89" s="1">
        <v>6259161</v>
      </c>
    </row>
    <row r="90" spans="2:10" ht="8.25" customHeight="1">
      <c r="B90" s="31"/>
      <c r="C90" s="77"/>
      <c r="D90" s="77"/>
      <c r="E90" s="77"/>
      <c r="F90" s="77"/>
      <c r="G90" s="77"/>
      <c r="H90" s="77"/>
      <c r="I90" s="77"/>
      <c r="J90" s="77"/>
    </row>
    <row r="91" spans="2:10" ht="14.25" customHeight="1">
      <c r="B91" s="79" t="s">
        <v>52</v>
      </c>
      <c r="C91" s="87" t="s">
        <v>53</v>
      </c>
      <c r="D91" s="87"/>
      <c r="E91" s="87"/>
      <c r="F91" s="87"/>
      <c r="G91" s="87"/>
      <c r="H91" s="87"/>
      <c r="I91" s="87"/>
      <c r="J91" s="87"/>
    </row>
    <row r="107" spans="5:7" ht="9.75">
      <c r="E107" s="25"/>
      <c r="F107" s="25"/>
      <c r="G107" s="26"/>
    </row>
    <row r="108" spans="5:7" ht="9.75">
      <c r="E108" s="25"/>
      <c r="F108" s="25"/>
      <c r="G108" s="26"/>
    </row>
    <row r="109" spans="5:7" ht="9.75">
      <c r="E109" s="25"/>
      <c r="F109" s="25"/>
      <c r="G109" s="26"/>
    </row>
    <row r="110" spans="5:7" ht="9.75">
      <c r="E110" s="25"/>
      <c r="F110" s="25"/>
      <c r="G110" s="26"/>
    </row>
    <row r="111" spans="5:7" ht="9.75">
      <c r="E111" s="25"/>
      <c r="F111" s="25"/>
      <c r="G111" s="26"/>
    </row>
    <row r="112" spans="5:7" ht="9.75">
      <c r="E112" s="25"/>
      <c r="F112" s="25"/>
      <c r="G112" s="26"/>
    </row>
    <row r="113" spans="5:7" ht="9.75">
      <c r="E113" s="25"/>
      <c r="F113" s="25"/>
      <c r="G113" s="26"/>
    </row>
    <row r="114" spans="5:7" ht="9.75">
      <c r="E114" s="25"/>
      <c r="F114" s="25"/>
      <c r="G114" s="26"/>
    </row>
    <row r="115" spans="5:7" ht="9.75">
      <c r="E115" s="25"/>
      <c r="F115" s="25"/>
      <c r="G115" s="26"/>
    </row>
  </sheetData>
  <mergeCells count="256">
    <mergeCell ref="K74:K75"/>
    <mergeCell ref="B80:B81"/>
    <mergeCell ref="C80:C81"/>
    <mergeCell ref="D80:D81"/>
    <mergeCell ref="E80:E81"/>
    <mergeCell ref="B68:B69"/>
    <mergeCell ref="G68:G69"/>
    <mergeCell ref="I68:I69"/>
    <mergeCell ref="E68:E69"/>
    <mergeCell ref="F68:F69"/>
    <mergeCell ref="C68:C69"/>
    <mergeCell ref="D68:D69"/>
    <mergeCell ref="B82:B83"/>
    <mergeCell ref="C82:C83"/>
    <mergeCell ref="D82:D83"/>
    <mergeCell ref="E82:E83"/>
    <mergeCell ref="I78:I79"/>
    <mergeCell ref="I76:I77"/>
    <mergeCell ref="G78:G79"/>
    <mergeCell ref="F82:F83"/>
    <mergeCell ref="G82:G83"/>
    <mergeCell ref="F76:F77"/>
    <mergeCell ref="F78:F79"/>
    <mergeCell ref="F80:F81"/>
    <mergeCell ref="D50:D53"/>
    <mergeCell ref="G58:G59"/>
    <mergeCell ref="M25:M26"/>
    <mergeCell ref="C23:C24"/>
    <mergeCell ref="D23:D24"/>
    <mergeCell ref="G23:G24"/>
    <mergeCell ref="I23:I24"/>
    <mergeCell ref="K23:K24"/>
    <mergeCell ref="M23:M24"/>
    <mergeCell ref="F58:F59"/>
    <mergeCell ref="K35:K36"/>
    <mergeCell ref="G35:G36"/>
    <mergeCell ref="I43:I44"/>
    <mergeCell ref="K33:K34"/>
    <mergeCell ref="D43:D44"/>
    <mergeCell ref="G43:G44"/>
    <mergeCell ref="D39:D40"/>
    <mergeCell ref="G27:G28"/>
    <mergeCell ref="G31:G32"/>
    <mergeCell ref="G29:G30"/>
    <mergeCell ref="G33:G34"/>
    <mergeCell ref="E19:E20"/>
    <mergeCell ref="E21:E22"/>
    <mergeCell ref="D41:D42"/>
    <mergeCell ref="G41:G42"/>
    <mergeCell ref="G25:G26"/>
    <mergeCell ref="D17:D18"/>
    <mergeCell ref="B21:B22"/>
    <mergeCell ref="C21:C22"/>
    <mergeCell ref="D21:D22"/>
    <mergeCell ref="B19:B20"/>
    <mergeCell ref="C19:C20"/>
    <mergeCell ref="B50:B53"/>
    <mergeCell ref="C50:C53"/>
    <mergeCell ref="B60:B61"/>
    <mergeCell ref="B15:B16"/>
    <mergeCell ref="C17:C18"/>
    <mergeCell ref="B17:B18"/>
    <mergeCell ref="B39:B44"/>
    <mergeCell ref="C39:C44"/>
    <mergeCell ref="C58:C59"/>
    <mergeCell ref="B58:B59"/>
    <mergeCell ref="B56:B57"/>
    <mergeCell ref="C56:C57"/>
    <mergeCell ref="D56:D57"/>
    <mergeCell ref="D58:D59"/>
    <mergeCell ref="I17:I18"/>
    <mergeCell ref="K29:K30"/>
    <mergeCell ref="I21:I22"/>
    <mergeCell ref="K25:K26"/>
    <mergeCell ref="I29:I30"/>
    <mergeCell ref="I25:I26"/>
    <mergeCell ref="E58:E59"/>
    <mergeCell ref="G66:G67"/>
    <mergeCell ref="G70:G71"/>
    <mergeCell ref="M39:M40"/>
    <mergeCell ref="I41:I42"/>
    <mergeCell ref="K41:K42"/>
    <mergeCell ref="M41:M42"/>
    <mergeCell ref="I39:I40"/>
    <mergeCell ref="K39:K40"/>
    <mergeCell ref="K68:K69"/>
    <mergeCell ref="G84:G85"/>
    <mergeCell ref="G80:G81"/>
    <mergeCell ref="G56:G57"/>
    <mergeCell ref="F56:F57"/>
    <mergeCell ref="I70:I71"/>
    <mergeCell ref="I74:I75"/>
    <mergeCell ref="F66:F67"/>
    <mergeCell ref="G19:G20"/>
    <mergeCell ref="F23:F24"/>
    <mergeCell ref="F25:F26"/>
    <mergeCell ref="G21:G22"/>
    <mergeCell ref="F21:F22"/>
    <mergeCell ref="I19:I20"/>
    <mergeCell ref="I31:I32"/>
    <mergeCell ref="E56:E57"/>
    <mergeCell ref="F60:F61"/>
    <mergeCell ref="G64:G65"/>
    <mergeCell ref="C89:J89"/>
    <mergeCell ref="D70:D71"/>
    <mergeCell ref="E66:E67"/>
    <mergeCell ref="D78:D79"/>
    <mergeCell ref="C78:C79"/>
    <mergeCell ref="I84:I85"/>
    <mergeCell ref="I72:I73"/>
    <mergeCell ref="G74:G75"/>
    <mergeCell ref="G60:G61"/>
    <mergeCell ref="C60:C61"/>
    <mergeCell ref="D64:D65"/>
    <mergeCell ref="E64:E65"/>
    <mergeCell ref="F62:F63"/>
    <mergeCell ref="D62:D63"/>
    <mergeCell ref="E62:E63"/>
    <mergeCell ref="C64:C65"/>
    <mergeCell ref="D60:D61"/>
    <mergeCell ref="B84:E85"/>
    <mergeCell ref="G72:G73"/>
    <mergeCell ref="F64:F65"/>
    <mergeCell ref="B64:B65"/>
    <mergeCell ref="C66:C67"/>
    <mergeCell ref="D74:D75"/>
    <mergeCell ref="D72:D73"/>
    <mergeCell ref="B78:B79"/>
    <mergeCell ref="E76:E77"/>
    <mergeCell ref="G76:G77"/>
    <mergeCell ref="E78:E79"/>
    <mergeCell ref="B76:B77"/>
    <mergeCell ref="C76:C77"/>
    <mergeCell ref="D76:D77"/>
    <mergeCell ref="M33:M34"/>
    <mergeCell ref="B33:B38"/>
    <mergeCell ref="F33:F38"/>
    <mergeCell ref="C33:C38"/>
    <mergeCell ref="I33:I34"/>
    <mergeCell ref="I35:I36"/>
    <mergeCell ref="D33:D34"/>
    <mergeCell ref="D37:D38"/>
    <mergeCell ref="M35:M36"/>
    <mergeCell ref="D35:D36"/>
    <mergeCell ref="M84:M85"/>
    <mergeCell ref="K37:K38"/>
    <mergeCell ref="M37:M38"/>
    <mergeCell ref="M54:M55"/>
    <mergeCell ref="K84:K85"/>
    <mergeCell ref="K72:K73"/>
    <mergeCell ref="M72:M73"/>
    <mergeCell ref="M74:M75"/>
    <mergeCell ref="K66:K67"/>
    <mergeCell ref="M43:M44"/>
    <mergeCell ref="G13:G14"/>
    <mergeCell ref="M13:M14"/>
    <mergeCell ref="H10:I10"/>
    <mergeCell ref="I13:I14"/>
    <mergeCell ref="K13:K14"/>
    <mergeCell ref="K11:K12"/>
    <mergeCell ref="B9:B12"/>
    <mergeCell ref="L10:M10"/>
    <mergeCell ref="M11:M12"/>
    <mergeCell ref="I11:I12"/>
    <mergeCell ref="G9:G12"/>
    <mergeCell ref="E9:E10"/>
    <mergeCell ref="C9:C12"/>
    <mergeCell ref="D9:D12"/>
    <mergeCell ref="E11:E12"/>
    <mergeCell ref="K54:K55"/>
    <mergeCell ref="K43:K44"/>
    <mergeCell ref="J1:L1"/>
    <mergeCell ref="J3:L3"/>
    <mergeCell ref="J4:L4"/>
    <mergeCell ref="J5:L5"/>
    <mergeCell ref="B7:K7"/>
    <mergeCell ref="H9:M9"/>
    <mergeCell ref="F9:F12"/>
    <mergeCell ref="J10:K10"/>
    <mergeCell ref="E39:E44"/>
    <mergeCell ref="F39:F44"/>
    <mergeCell ref="G39:G40"/>
    <mergeCell ref="E50:E51"/>
    <mergeCell ref="G37:G38"/>
    <mergeCell ref="L51:M51"/>
    <mergeCell ref="I52:I53"/>
    <mergeCell ref="K52:K53"/>
    <mergeCell ref="M52:M53"/>
    <mergeCell ref="H51:I51"/>
    <mergeCell ref="J51:K51"/>
    <mergeCell ref="E13:E14"/>
    <mergeCell ref="D15:D16"/>
    <mergeCell ref="E15:E16"/>
    <mergeCell ref="F13:F14"/>
    <mergeCell ref="B27:B28"/>
    <mergeCell ref="F15:F16"/>
    <mergeCell ref="G15:G16"/>
    <mergeCell ref="F17:F18"/>
    <mergeCell ref="G17:G18"/>
    <mergeCell ref="C15:C16"/>
    <mergeCell ref="E23:E24"/>
    <mergeCell ref="E25:E26"/>
    <mergeCell ref="E17:E18"/>
    <mergeCell ref="D19:D20"/>
    <mergeCell ref="M29:M30"/>
    <mergeCell ref="I15:I16"/>
    <mergeCell ref="F19:F20"/>
    <mergeCell ref="B29:B30"/>
    <mergeCell ref="C29:C30"/>
    <mergeCell ref="D29:D30"/>
    <mergeCell ref="E29:E30"/>
    <mergeCell ref="E27:E28"/>
    <mergeCell ref="F27:F28"/>
    <mergeCell ref="F29:F30"/>
    <mergeCell ref="K15:K16"/>
    <mergeCell ref="M15:M16"/>
    <mergeCell ref="M21:M22"/>
    <mergeCell ref="M19:M20"/>
    <mergeCell ref="M17:M18"/>
    <mergeCell ref="K19:K20"/>
    <mergeCell ref="K21:K22"/>
    <mergeCell ref="K17:K18"/>
    <mergeCell ref="B70:B75"/>
    <mergeCell ref="C70:C75"/>
    <mergeCell ref="E70:E75"/>
    <mergeCell ref="F70:F75"/>
    <mergeCell ref="I66:I67"/>
    <mergeCell ref="E60:E61"/>
    <mergeCell ref="M66:M67"/>
    <mergeCell ref="M31:M32"/>
    <mergeCell ref="F54:F55"/>
    <mergeCell ref="K31:K32"/>
    <mergeCell ref="E33:E38"/>
    <mergeCell ref="G50:G53"/>
    <mergeCell ref="H50:M50"/>
    <mergeCell ref="I37:I38"/>
    <mergeCell ref="B31:B32"/>
    <mergeCell ref="C91:J91"/>
    <mergeCell ref="C27:C28"/>
    <mergeCell ref="D27:D28"/>
    <mergeCell ref="E54:E55"/>
    <mergeCell ref="G54:G55"/>
    <mergeCell ref="C31:C32"/>
    <mergeCell ref="D31:D32"/>
    <mergeCell ref="E31:E32"/>
    <mergeCell ref="F31:F32"/>
    <mergeCell ref="B62:B63"/>
    <mergeCell ref="C62:C63"/>
    <mergeCell ref="G62:G63"/>
    <mergeCell ref="B23:B24"/>
    <mergeCell ref="B25:B26"/>
    <mergeCell ref="C25:C26"/>
    <mergeCell ref="D25:D26"/>
    <mergeCell ref="F50:F53"/>
    <mergeCell ref="E52:E53"/>
    <mergeCell ref="C54:C55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2008-12-12T10:03:09Z</cp:lastPrinted>
  <dcterms:created xsi:type="dcterms:W3CDTF">2002-08-13T10:14:59Z</dcterms:created>
  <dcterms:modified xsi:type="dcterms:W3CDTF">2008-12-18T12:12:38Z</dcterms:modified>
  <cp:category/>
  <cp:version/>
  <cp:contentType/>
  <cp:contentStatus/>
</cp:coreProperties>
</file>