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2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<sst xmlns="http://schemas.openxmlformats.org/spreadsheetml/2006/main" count="222" uniqueCount="133">
  <si>
    <t>§</t>
  </si>
  <si>
    <t>Treść</t>
  </si>
  <si>
    <t>dział</t>
  </si>
  <si>
    <t>rozdział</t>
  </si>
  <si>
    <t>klasyfikacja budżetowa</t>
  </si>
  <si>
    <t>Plan na 30.09.2005</t>
  </si>
  <si>
    <t>Uchwała nr 265/xxxv/05</t>
  </si>
  <si>
    <t>Plan po zmianach</t>
  </si>
  <si>
    <t>852</t>
  </si>
  <si>
    <t>85201</t>
  </si>
  <si>
    <t>Placówki opiekuńczo-wychowawcze wsparcia dziennego</t>
  </si>
  <si>
    <t>3020</t>
  </si>
  <si>
    <t>4010</t>
  </si>
  <si>
    <t>4110</t>
  </si>
  <si>
    <t>4120</t>
  </si>
  <si>
    <t>4210</t>
  </si>
  <si>
    <t>4280</t>
  </si>
  <si>
    <t>4300</t>
  </si>
  <si>
    <t>4410</t>
  </si>
  <si>
    <t>4440</t>
  </si>
  <si>
    <t>wynagrodzenia osobowe pracowników</t>
  </si>
  <si>
    <t>85212</t>
  </si>
  <si>
    <t>Świadczenia rodzinne oraz składki na ubezpieczenie emeryt. i rent.</t>
  </si>
  <si>
    <t>3110</t>
  </si>
  <si>
    <t>4040</t>
  </si>
  <si>
    <t>Świadczenia społeczne</t>
  </si>
  <si>
    <t>Dodatkowe wynagrodzenia roczne</t>
  </si>
  <si>
    <t>Składki na ubezpieczenie społeczne</t>
  </si>
  <si>
    <t>Składki na Fundusz Pracy</t>
  </si>
  <si>
    <t>Zakup materiałów wyposażenia</t>
  </si>
  <si>
    <t>Zakup usług pozostałych</t>
  </si>
  <si>
    <t>Odpisy na Zakładowy Fundusz Świadczeń Socjalnych</t>
  </si>
  <si>
    <t>Podróże służbowe krajowe</t>
  </si>
  <si>
    <t>Zakup usług pozostałych-opłaty za telefon</t>
  </si>
  <si>
    <t xml:space="preserve">Zakup usług zdrowotnych </t>
  </si>
  <si>
    <t>Zakup materiałów i wyposażenia-materiały piśmienne</t>
  </si>
  <si>
    <t>Sładki na ubezpieczenia społeczne</t>
  </si>
  <si>
    <t>Wynagrodzenia osobowe pracowników</t>
  </si>
  <si>
    <t>Wydatki osobowe nie zaliczane do wynagrodzeń</t>
  </si>
  <si>
    <t>85213</t>
  </si>
  <si>
    <t>Składki na ubezpieczenie zdrowotne</t>
  </si>
  <si>
    <t>4130</t>
  </si>
  <si>
    <t>85214</t>
  </si>
  <si>
    <t>Zasiłki i pomoc w naturze oraz składki na ubezp. społ.</t>
  </si>
  <si>
    <t>4330</t>
  </si>
  <si>
    <t>Zakup usług przez jednostki samorządu terytorialnego</t>
  </si>
  <si>
    <t>85215</t>
  </si>
  <si>
    <t>Dodatki mieszkaniowe</t>
  </si>
  <si>
    <t>85219</t>
  </si>
  <si>
    <t>Ośrodki Pomocy Społecznej</t>
  </si>
  <si>
    <t>4170</t>
  </si>
  <si>
    <t>4270</t>
  </si>
  <si>
    <t>4350</t>
  </si>
  <si>
    <t>4430</t>
  </si>
  <si>
    <t>6060</t>
  </si>
  <si>
    <t>Nagrody i wydatki osobowe nie zaliczone do wynagrodzeń-odzież ochronna</t>
  </si>
  <si>
    <t>Świadczenia społeczne-zasiłek letni</t>
  </si>
  <si>
    <t>Składki na ubezpieczenia społeczne</t>
  </si>
  <si>
    <t>Wynagrodzenia bezosobowe</t>
  </si>
  <si>
    <t>Zakup materiałów i wyposażenia-druki, środki czystości,materiały piśmienne,wyposażenie, paliwo</t>
  </si>
  <si>
    <t>Zakup usług remontowych</t>
  </si>
  <si>
    <t>Opłaty za usługi internetowe</t>
  </si>
  <si>
    <t>Różne opłaty i składki</t>
  </si>
  <si>
    <t>Wydatki na zakupy inwestycyjne jednostek budżetowych</t>
  </si>
  <si>
    <t>85295</t>
  </si>
  <si>
    <t>Pozostała działalność</t>
  </si>
  <si>
    <t>Świadczenia społeczne-dożywianie uczniów</t>
  </si>
  <si>
    <t>RAZEM</t>
  </si>
  <si>
    <t>Zarządzenie Nr 163/2005</t>
  </si>
  <si>
    <t>Plan po zmianach na 30.09.2005r.</t>
  </si>
  <si>
    <t>Klasyfikacja budżetowa</t>
  </si>
  <si>
    <t>Dział</t>
  </si>
  <si>
    <t>Rozdział</t>
  </si>
  <si>
    <t>Nazwa działu, rozdziału i paragrafu</t>
  </si>
  <si>
    <t>POMOC SPOŁECZNA</t>
  </si>
  <si>
    <t>Ośrodki pomocy społecznej</t>
  </si>
  <si>
    <t>Zakup materiałów i wyposażenia - druki, środki czystości, materiały piśmienne, wyposażenie, paliwo</t>
  </si>
  <si>
    <t>Podróże służbowe i krajowe</t>
  </si>
  <si>
    <t>Zmniejszenie ( - )</t>
  </si>
  <si>
    <t>Zwiększenie ( + )</t>
  </si>
  <si>
    <t>Dokonuje się zmian w planie WYDATKÓW Gminnego Ośrodka Pomocy Społecznej na 2005r.</t>
  </si>
  <si>
    <t>Zmniejszenie (-)</t>
  </si>
  <si>
    <t>Zwiększe  nie (+)</t>
  </si>
  <si>
    <t>Kalsyfikacja budżetowa</t>
  </si>
  <si>
    <t>Zmniej szenie (-)</t>
  </si>
  <si>
    <t xml:space="preserve">Pozostała działalność - EQUAL </t>
  </si>
  <si>
    <t>Zakup materiałów i wyposażenia</t>
  </si>
  <si>
    <t>ZAŁĄCZNIK NR 1</t>
  </si>
  <si>
    <t>Plan po zmanach na 23.02.06</t>
  </si>
  <si>
    <t>Rozdz</t>
  </si>
  <si>
    <t>Plan na 01.01.08r.</t>
  </si>
  <si>
    <t>Zarządzenie Nr 33/2008 z 19.02.2008</t>
  </si>
  <si>
    <t>Plan po zmianach na 19.02.2008</t>
  </si>
  <si>
    <t>Uchwała nNr 174/XV/08 04.03.2008</t>
  </si>
  <si>
    <t>Plan po zmianach na 04.03.2008</t>
  </si>
  <si>
    <t>zarzadzenie nr 74/08 31.03.2008</t>
  </si>
  <si>
    <t>Plan po zmianach na 31.03.2008</t>
  </si>
  <si>
    <t>zarzadzenie nr 77/08 31.03.2008</t>
  </si>
  <si>
    <t>Plan po zmianach na 30.04.2008</t>
  </si>
  <si>
    <t>uchwała nr218 XVI 30.04.2008</t>
  </si>
  <si>
    <t>uchwała Nr 241XVIII 19.06..008</t>
  </si>
  <si>
    <t>Plan po zmianach na 19.06.2008</t>
  </si>
  <si>
    <t>zarzadzenieNr 153 07.07.2008</t>
  </si>
  <si>
    <t>Plan po zmianach na 07.07.2008</t>
  </si>
  <si>
    <t>Plan po zmianach na 24.07.2008</t>
  </si>
  <si>
    <t>zarzadzenie Nr 167 24.07.2008</t>
  </si>
  <si>
    <t>UCWAŁA NR 261/XX/08z dnia 26.09.08</t>
  </si>
  <si>
    <t>Plan po zmianach na26.09.08</t>
  </si>
  <si>
    <t>zarzadzenie nr 217 dnia 08.10.08</t>
  </si>
  <si>
    <t>Plan po zmianach na08.10.08</t>
  </si>
  <si>
    <t>Plan po zmianach na21.11.08</t>
  </si>
  <si>
    <t>Uchwała nr 309/XXI/2008nr.21.11.08</t>
  </si>
  <si>
    <t xml:space="preserve">Świadczenia społeczne - zasiłki celowe </t>
  </si>
  <si>
    <t>Uchwała nr projrkt nr.18.12..08</t>
  </si>
  <si>
    <t>projektPlanu po zmianach na18.12.08</t>
  </si>
  <si>
    <t>\</t>
  </si>
  <si>
    <t>zarzadzenie nr266 10.12.08</t>
  </si>
  <si>
    <t>Plan po zmianach na10.12.2008</t>
  </si>
  <si>
    <t>uchwałą nr 313.XXII Z 18.12.08</t>
  </si>
  <si>
    <t>Plan po zmianach na18.12.2008</t>
  </si>
  <si>
    <t>Zarzadzenie  nr 276/2008 Z 29.12.08</t>
  </si>
  <si>
    <t>Plan po zmianach na29..12.2008</t>
  </si>
  <si>
    <t>uchwała   nr 327XXII/2008 Z 30.12.08</t>
  </si>
  <si>
    <t xml:space="preserve">ZAŁĄCZNIK NR 1 </t>
  </si>
  <si>
    <t>Klasyf.budżetowa</t>
  </si>
  <si>
    <t>KWOTA</t>
  </si>
  <si>
    <t>z dnia ……………..</t>
  </si>
  <si>
    <t>Załącznik  Nr 1     do uchwały NR ………………...Rady Gminy Lesznowola</t>
  </si>
  <si>
    <t>Opłaty z tytułu uslug tel.komórkowej</t>
  </si>
  <si>
    <t>Wynagordzenia bezosobowe</t>
  </si>
  <si>
    <t xml:space="preserve">"Pozostałe zadania w zakresie polityki społecznej "" Kapitał na przyszłość""  
"  
</t>
  </si>
  <si>
    <t>NR 230/XVIII/2012 Rady Gminy Lesznowola</t>
  </si>
  <si>
    <r>
      <t>09.08.2012 r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</si>
</sst>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164" fontId="8" fillId="3" borderId="1" xfId="20" applyNumberFormat="1" applyFont="1" applyFill="1" applyBorder="1" applyAlignment="1">
      <alignment horizontal="right" indent="1"/>
    </xf>
    <xf numFmtId="4" fontId="0" fillId="4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" fontId="9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2" fontId="9" fillId="3" borderId="3" xfId="0" applyNumberFormat="1" applyFont="1" applyFill="1" applyBorder="1" applyAlignment="1">
      <alignment wrapText="1"/>
    </xf>
    <xf numFmtId="2" fontId="9" fillId="3" borderId="4" xfId="0" applyNumberFormat="1" applyFont="1" applyFill="1" applyBorder="1" applyAlignment="1">
      <alignment wrapText="1"/>
    </xf>
    <xf numFmtId="2" fontId="9" fillId="3" borderId="1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N1">
      <selection activeCell="A1" sqref="A1:C1"/>
    </sheetView>
  </sheetViews>
  <sheetFormatPr defaultColWidth="9.140625" defaultRowHeight="12.75"/>
  <cols>
    <col min="1" max="3" width="7.7109375" style="0" customWidth="1"/>
    <col min="4" max="4" width="60.8515625" style="0" customWidth="1"/>
    <col min="5" max="5" width="11.140625" style="0" customWidth="1"/>
    <col min="6" max="6" width="12.28125" style="0" customWidth="1"/>
    <col min="7" max="7" width="15.00390625" style="0" customWidth="1"/>
    <col min="8" max="8" width="14.8515625" style="0" customWidth="1"/>
    <col min="9" max="9" width="11.421875" style="0" customWidth="1"/>
  </cols>
  <sheetData>
    <row r="1" spans="1:9" ht="21.75" customHeight="1" thickBot="1">
      <c r="A1" s="81" t="s">
        <v>4</v>
      </c>
      <c r="B1" s="82"/>
      <c r="C1" s="83"/>
      <c r="D1" s="84" t="s">
        <v>1</v>
      </c>
      <c r="E1" s="79" t="s">
        <v>5</v>
      </c>
      <c r="F1" s="79" t="s">
        <v>6</v>
      </c>
      <c r="G1" s="79" t="s">
        <v>69</v>
      </c>
      <c r="H1" s="77" t="s">
        <v>68</v>
      </c>
      <c r="I1" s="79" t="s">
        <v>7</v>
      </c>
    </row>
    <row r="2" spans="1:9" ht="17.25" customHeight="1" thickBot="1">
      <c r="A2" s="2" t="s">
        <v>2</v>
      </c>
      <c r="B2" s="2" t="s">
        <v>3</v>
      </c>
      <c r="C2" s="2" t="s">
        <v>0</v>
      </c>
      <c r="D2" s="85"/>
      <c r="E2" s="86"/>
      <c r="F2" s="78"/>
      <c r="G2" s="78"/>
      <c r="H2" s="78"/>
      <c r="I2" s="80"/>
    </row>
    <row r="3" spans="1:9" s="6" customFormat="1" ht="12.75">
      <c r="A3" s="1" t="s">
        <v>8</v>
      </c>
      <c r="B3" s="1" t="s">
        <v>9</v>
      </c>
      <c r="C3" s="3"/>
      <c r="D3" s="3" t="s">
        <v>10</v>
      </c>
      <c r="E3" s="4">
        <f>SUM(E4:E12)</f>
        <v>140817</v>
      </c>
      <c r="F3" s="5"/>
      <c r="G3" s="4">
        <f>SUM(G4:G12)</f>
        <v>140817</v>
      </c>
      <c r="I3" s="4">
        <v>140817</v>
      </c>
    </row>
    <row r="4" spans="1:7" s="9" customFormat="1" ht="12.75">
      <c r="A4" s="7"/>
      <c r="B4" s="7"/>
      <c r="C4" s="8" t="s">
        <v>11</v>
      </c>
      <c r="D4" s="7" t="s">
        <v>38</v>
      </c>
      <c r="E4" s="9">
        <v>500</v>
      </c>
      <c r="G4" s="9">
        <v>500</v>
      </c>
    </row>
    <row r="5" spans="1:7" s="9" customFormat="1" ht="12.75">
      <c r="A5" s="7"/>
      <c r="B5" s="7"/>
      <c r="C5" s="8" t="s">
        <v>12</v>
      </c>
      <c r="D5" s="7" t="s">
        <v>37</v>
      </c>
      <c r="E5" s="10">
        <v>96000</v>
      </c>
      <c r="G5" s="10">
        <v>96000</v>
      </c>
    </row>
    <row r="6" spans="1:7" s="9" customFormat="1" ht="12.75">
      <c r="A6" s="7"/>
      <c r="B6" s="7"/>
      <c r="C6" s="8" t="s">
        <v>13</v>
      </c>
      <c r="D6" s="7" t="s">
        <v>36</v>
      </c>
      <c r="E6" s="10">
        <v>16637</v>
      </c>
      <c r="G6" s="10">
        <v>16637</v>
      </c>
    </row>
    <row r="7" spans="1:7" s="9" customFormat="1" ht="12.75">
      <c r="A7" s="7"/>
      <c r="B7" s="7"/>
      <c r="C7" s="8" t="s">
        <v>14</v>
      </c>
      <c r="D7" s="7" t="s">
        <v>28</v>
      </c>
      <c r="E7" s="10">
        <v>2400</v>
      </c>
      <c r="G7" s="10">
        <v>2400</v>
      </c>
    </row>
    <row r="8" spans="1:7" s="9" customFormat="1" ht="12.75">
      <c r="A8" s="7"/>
      <c r="B8" s="7"/>
      <c r="C8" s="8" t="s">
        <v>15</v>
      </c>
      <c r="D8" s="7" t="s">
        <v>35</v>
      </c>
      <c r="E8" s="10">
        <v>5000</v>
      </c>
      <c r="G8" s="10">
        <v>5000</v>
      </c>
    </row>
    <row r="9" spans="1:7" s="9" customFormat="1" ht="12.75">
      <c r="A9" s="7"/>
      <c r="B9" s="7"/>
      <c r="C9" s="8" t="s">
        <v>16</v>
      </c>
      <c r="D9" s="7" t="s">
        <v>34</v>
      </c>
      <c r="E9" s="10">
        <v>300</v>
      </c>
      <c r="G9" s="10">
        <v>300</v>
      </c>
    </row>
    <row r="10" spans="1:7" s="9" customFormat="1" ht="12.75">
      <c r="A10" s="7"/>
      <c r="B10" s="7"/>
      <c r="C10" s="8" t="s">
        <v>17</v>
      </c>
      <c r="D10" s="7" t="s">
        <v>33</v>
      </c>
      <c r="E10" s="10">
        <v>15000</v>
      </c>
      <c r="G10" s="10">
        <v>15000</v>
      </c>
    </row>
    <row r="11" spans="1:7" s="9" customFormat="1" ht="12.75">
      <c r="A11" s="7"/>
      <c r="B11" s="7"/>
      <c r="C11" s="8" t="s">
        <v>18</v>
      </c>
      <c r="D11" s="7" t="s">
        <v>32</v>
      </c>
      <c r="E11" s="10">
        <v>3000</v>
      </c>
      <c r="G11" s="10">
        <v>3000</v>
      </c>
    </row>
    <row r="12" spans="1:7" s="9" customFormat="1" ht="12.75">
      <c r="A12" s="7"/>
      <c r="B12" s="7"/>
      <c r="C12" s="8" t="s">
        <v>19</v>
      </c>
      <c r="D12" s="7" t="s">
        <v>31</v>
      </c>
      <c r="E12" s="10">
        <v>1980</v>
      </c>
      <c r="G12" s="10">
        <v>1980</v>
      </c>
    </row>
    <row r="13" spans="1:9" s="12" customFormat="1" ht="12.75">
      <c r="A13" s="1" t="s">
        <v>8</v>
      </c>
      <c r="B13" s="1" t="s">
        <v>21</v>
      </c>
      <c r="C13" s="3"/>
      <c r="D13" s="11" t="s">
        <v>22</v>
      </c>
      <c r="E13" s="4">
        <f>SUM(E14:E21)</f>
        <v>1737740</v>
      </c>
      <c r="F13" s="4">
        <f>SUM(F14:F19)</f>
        <v>-99000</v>
      </c>
      <c r="G13" s="4">
        <f>SUM(G14:G21)</f>
        <v>1638740</v>
      </c>
      <c r="I13" s="4">
        <v>1638740</v>
      </c>
    </row>
    <row r="14" spans="1:7" s="9" customFormat="1" ht="12.75">
      <c r="A14" s="7"/>
      <c r="B14" s="7"/>
      <c r="C14" s="8" t="s">
        <v>23</v>
      </c>
      <c r="D14" s="7" t="s">
        <v>25</v>
      </c>
      <c r="E14" s="10">
        <v>1648400</v>
      </c>
      <c r="F14" s="10">
        <v>-96030</v>
      </c>
      <c r="G14" s="10">
        <v>1552370</v>
      </c>
    </row>
    <row r="15" spans="1:7" s="9" customFormat="1" ht="12.75">
      <c r="A15" s="7"/>
      <c r="B15" s="7"/>
      <c r="C15" s="8" t="s">
        <v>12</v>
      </c>
      <c r="D15" s="7" t="s">
        <v>20</v>
      </c>
      <c r="E15" s="10">
        <v>37990</v>
      </c>
      <c r="F15" s="10">
        <v>-1797</v>
      </c>
      <c r="G15" s="10">
        <v>36193</v>
      </c>
    </row>
    <row r="16" spans="1:7" s="9" customFormat="1" ht="12.75">
      <c r="A16" s="7"/>
      <c r="B16" s="7"/>
      <c r="C16" s="8" t="s">
        <v>24</v>
      </c>
      <c r="D16" s="7" t="s">
        <v>26</v>
      </c>
      <c r="E16" s="10">
        <v>780</v>
      </c>
      <c r="G16" s="10">
        <v>780</v>
      </c>
    </row>
    <row r="17" spans="1:7" s="9" customFormat="1" ht="12.75">
      <c r="A17" s="7"/>
      <c r="B17" s="7"/>
      <c r="C17" s="8" t="s">
        <v>13</v>
      </c>
      <c r="D17" s="7" t="s">
        <v>27</v>
      </c>
      <c r="E17" s="10">
        <v>26960</v>
      </c>
      <c r="F17" s="9">
        <v>-327</v>
      </c>
      <c r="G17" s="10">
        <v>26633</v>
      </c>
    </row>
    <row r="18" spans="1:7" s="9" customFormat="1" ht="12.75">
      <c r="A18" s="7"/>
      <c r="B18" s="7"/>
      <c r="C18" s="8" t="s">
        <v>14</v>
      </c>
      <c r="D18" s="7" t="s">
        <v>28</v>
      </c>
      <c r="E18" s="10">
        <v>938</v>
      </c>
      <c r="F18" s="9">
        <v>-44</v>
      </c>
      <c r="G18" s="10">
        <v>894</v>
      </c>
    </row>
    <row r="19" spans="1:7" s="9" customFormat="1" ht="12.75">
      <c r="A19" s="7"/>
      <c r="B19" s="7"/>
      <c r="C19" s="8" t="s">
        <v>15</v>
      </c>
      <c r="D19" s="7" t="s">
        <v>29</v>
      </c>
      <c r="E19" s="10">
        <v>6000</v>
      </c>
      <c r="F19" s="9">
        <v>-802</v>
      </c>
      <c r="G19" s="10">
        <v>5198</v>
      </c>
    </row>
    <row r="20" spans="1:7" s="9" customFormat="1" ht="12.75">
      <c r="A20" s="7"/>
      <c r="B20" s="7"/>
      <c r="C20" s="8" t="s">
        <v>17</v>
      </c>
      <c r="D20" s="7" t="s">
        <v>30</v>
      </c>
      <c r="E20" s="10">
        <v>15932</v>
      </c>
      <c r="G20" s="10">
        <v>15932</v>
      </c>
    </row>
    <row r="21" spans="1:7" s="9" customFormat="1" ht="12.75">
      <c r="A21" s="7"/>
      <c r="B21" s="7"/>
      <c r="C21" s="8" t="s">
        <v>19</v>
      </c>
      <c r="D21" s="7" t="s">
        <v>31</v>
      </c>
      <c r="E21" s="10">
        <v>740</v>
      </c>
      <c r="G21" s="10">
        <v>740</v>
      </c>
    </row>
    <row r="22" spans="1:9" s="12" customFormat="1" ht="12.75">
      <c r="A22" s="13"/>
      <c r="B22" s="1" t="s">
        <v>39</v>
      </c>
      <c r="C22" s="13"/>
      <c r="D22" s="3" t="s">
        <v>40</v>
      </c>
      <c r="E22" s="4">
        <f>SUM(E23)</f>
        <v>9500</v>
      </c>
      <c r="G22" s="4">
        <f>SUM(G23)</f>
        <v>9500</v>
      </c>
      <c r="I22" s="4">
        <v>9500</v>
      </c>
    </row>
    <row r="23" spans="1:7" s="9" customFormat="1" ht="12.75">
      <c r="A23" s="7"/>
      <c r="B23" s="7"/>
      <c r="C23" s="8" t="s">
        <v>41</v>
      </c>
      <c r="D23" s="7" t="s">
        <v>27</v>
      </c>
      <c r="E23" s="10">
        <v>9500</v>
      </c>
      <c r="G23" s="10">
        <v>9500</v>
      </c>
    </row>
    <row r="24" spans="1:9" s="12" customFormat="1" ht="12.75">
      <c r="A24" s="13"/>
      <c r="B24" s="1" t="s">
        <v>42</v>
      </c>
      <c r="C24" s="13"/>
      <c r="D24" s="3" t="s">
        <v>43</v>
      </c>
      <c r="E24" s="4">
        <f>SUM(E25:E26)</f>
        <v>649000</v>
      </c>
      <c r="G24" s="4">
        <f>SUM(G25:G26)</f>
        <v>649000</v>
      </c>
      <c r="H24" s="4">
        <f>SUM(H25)</f>
        <v>20000</v>
      </c>
      <c r="I24" s="4">
        <f>SUM(G24:H24)</f>
        <v>669000</v>
      </c>
    </row>
    <row r="25" spans="1:8" s="9" customFormat="1" ht="12.75">
      <c r="A25" s="7"/>
      <c r="B25" s="7"/>
      <c r="C25" s="8" t="s">
        <v>23</v>
      </c>
      <c r="D25" s="7" t="s">
        <v>25</v>
      </c>
      <c r="E25" s="10">
        <v>640000</v>
      </c>
      <c r="G25" s="10">
        <v>640000</v>
      </c>
      <c r="H25" s="10">
        <v>20000</v>
      </c>
    </row>
    <row r="26" spans="1:7" s="9" customFormat="1" ht="12.75">
      <c r="A26" s="7"/>
      <c r="B26" s="7"/>
      <c r="C26" s="8" t="s">
        <v>44</v>
      </c>
      <c r="D26" s="7" t="s">
        <v>45</v>
      </c>
      <c r="E26" s="10">
        <v>9000</v>
      </c>
      <c r="G26" s="10">
        <v>9000</v>
      </c>
    </row>
    <row r="27" spans="1:9" s="12" customFormat="1" ht="12.75">
      <c r="A27" s="13"/>
      <c r="B27" s="1" t="s">
        <v>46</v>
      </c>
      <c r="C27" s="13"/>
      <c r="D27" s="3" t="s">
        <v>47</v>
      </c>
      <c r="E27" s="4">
        <f>SUM(E28:E29)</f>
        <v>133000</v>
      </c>
      <c r="G27" s="4">
        <f>SUM(G28:G29)</f>
        <v>133000</v>
      </c>
      <c r="I27" s="4">
        <v>133000</v>
      </c>
    </row>
    <row r="28" spans="1:7" s="9" customFormat="1" ht="12.75">
      <c r="A28" s="7"/>
      <c r="B28" s="7"/>
      <c r="C28" s="8" t="s">
        <v>23</v>
      </c>
      <c r="D28" s="7" t="s">
        <v>25</v>
      </c>
      <c r="E28" s="10">
        <v>130000</v>
      </c>
      <c r="G28" s="10">
        <v>130000</v>
      </c>
    </row>
    <row r="29" spans="1:7" s="9" customFormat="1" ht="12.75">
      <c r="A29" s="7"/>
      <c r="B29" s="7"/>
      <c r="C29" s="8" t="s">
        <v>17</v>
      </c>
      <c r="D29" s="7" t="s">
        <v>30</v>
      </c>
      <c r="E29" s="10">
        <v>3000</v>
      </c>
      <c r="G29" s="10">
        <v>3000</v>
      </c>
    </row>
    <row r="30" spans="1:9" s="12" customFormat="1" ht="12.75">
      <c r="A30" s="13"/>
      <c r="B30" s="1" t="s">
        <v>48</v>
      </c>
      <c r="C30" s="13"/>
      <c r="D30" s="3" t="s">
        <v>49</v>
      </c>
      <c r="E30" s="4">
        <f>SUM(E31:E46)</f>
        <v>576504</v>
      </c>
      <c r="G30" s="4">
        <f>SUM(G31:G46)</f>
        <v>576504</v>
      </c>
      <c r="H30" s="5">
        <f>SUM(H31:H42)</f>
        <v>-20000</v>
      </c>
      <c r="I30" s="4">
        <f>SUM(G30:H30)</f>
        <v>556504</v>
      </c>
    </row>
    <row r="31" spans="1:7" s="9" customFormat="1" ht="25.5">
      <c r="A31" s="7"/>
      <c r="B31" s="7"/>
      <c r="C31" s="8" t="s">
        <v>11</v>
      </c>
      <c r="D31" s="14" t="s">
        <v>55</v>
      </c>
      <c r="E31" s="10">
        <v>2500</v>
      </c>
      <c r="G31" s="10">
        <v>2500</v>
      </c>
    </row>
    <row r="32" spans="1:7" s="9" customFormat="1" ht="12.75">
      <c r="A32" s="7"/>
      <c r="B32" s="7"/>
      <c r="C32" s="8" t="s">
        <v>23</v>
      </c>
      <c r="D32" s="15" t="s">
        <v>56</v>
      </c>
      <c r="E32" s="10">
        <v>0</v>
      </c>
      <c r="G32" s="10">
        <v>0</v>
      </c>
    </row>
    <row r="33" spans="1:8" s="9" customFormat="1" ht="12.75">
      <c r="A33" s="7"/>
      <c r="B33" s="7"/>
      <c r="C33" s="8" t="s">
        <v>12</v>
      </c>
      <c r="D33" s="15" t="s">
        <v>37</v>
      </c>
      <c r="E33" s="10">
        <v>312654</v>
      </c>
      <c r="G33" s="10">
        <v>312654</v>
      </c>
      <c r="H33" s="10">
        <v>-8000</v>
      </c>
    </row>
    <row r="34" spans="1:7" s="9" customFormat="1" ht="12.75">
      <c r="A34" s="7"/>
      <c r="B34" s="7"/>
      <c r="C34" s="8" t="s">
        <v>24</v>
      </c>
      <c r="D34" s="15" t="s">
        <v>26</v>
      </c>
      <c r="E34" s="10">
        <v>21146</v>
      </c>
      <c r="G34" s="10">
        <v>21146</v>
      </c>
    </row>
    <row r="35" spans="1:8" s="9" customFormat="1" ht="12.75">
      <c r="A35" s="7"/>
      <c r="B35" s="7"/>
      <c r="C35" s="8" t="s">
        <v>13</v>
      </c>
      <c r="D35" s="15" t="s">
        <v>57</v>
      </c>
      <c r="E35" s="10">
        <v>66100</v>
      </c>
      <c r="G35" s="10">
        <v>66100</v>
      </c>
      <c r="H35" s="10">
        <v>-3000</v>
      </c>
    </row>
    <row r="36" spans="1:7" s="9" customFormat="1" ht="12.75">
      <c r="A36" s="7"/>
      <c r="B36" s="7"/>
      <c r="C36" s="8" t="s">
        <v>14</v>
      </c>
      <c r="D36" s="15" t="s">
        <v>28</v>
      </c>
      <c r="E36" s="10">
        <v>9140</v>
      </c>
      <c r="G36" s="10">
        <v>9140</v>
      </c>
    </row>
    <row r="37" spans="1:8" s="9" customFormat="1" ht="12.75">
      <c r="A37" s="7"/>
      <c r="B37" s="7"/>
      <c r="C37" s="8" t="s">
        <v>50</v>
      </c>
      <c r="D37" s="15" t="s">
        <v>58</v>
      </c>
      <c r="E37" s="10">
        <v>22200</v>
      </c>
      <c r="G37" s="10">
        <v>22200</v>
      </c>
      <c r="H37" s="10">
        <v>-6000</v>
      </c>
    </row>
    <row r="38" spans="1:8" s="9" customFormat="1" ht="22.5">
      <c r="A38" s="7"/>
      <c r="B38" s="7"/>
      <c r="C38" s="8" t="s">
        <v>15</v>
      </c>
      <c r="D38" s="16" t="s">
        <v>59</v>
      </c>
      <c r="E38" s="10">
        <v>36120</v>
      </c>
      <c r="G38" s="10">
        <v>36120</v>
      </c>
      <c r="H38" s="9">
        <v>-500</v>
      </c>
    </row>
    <row r="39" spans="1:7" s="9" customFormat="1" ht="12.75">
      <c r="A39" s="7"/>
      <c r="B39" s="7"/>
      <c r="C39" s="8" t="s">
        <v>51</v>
      </c>
      <c r="D39" s="15" t="s">
        <v>60</v>
      </c>
      <c r="E39" s="10">
        <v>5800</v>
      </c>
      <c r="G39" s="10">
        <v>5800</v>
      </c>
    </row>
    <row r="40" spans="1:7" s="9" customFormat="1" ht="12.75">
      <c r="A40" s="7"/>
      <c r="B40" s="7"/>
      <c r="C40" s="8" t="s">
        <v>16</v>
      </c>
      <c r="D40" s="15" t="s">
        <v>34</v>
      </c>
      <c r="E40" s="10">
        <v>450</v>
      </c>
      <c r="G40" s="10">
        <v>450</v>
      </c>
    </row>
    <row r="41" spans="1:8" s="9" customFormat="1" ht="12.75">
      <c r="A41" s="7"/>
      <c r="B41" s="7"/>
      <c r="C41" s="8" t="s">
        <v>17</v>
      </c>
      <c r="D41" s="15" t="s">
        <v>30</v>
      </c>
      <c r="E41" s="10">
        <v>48500</v>
      </c>
      <c r="G41" s="10">
        <v>48500</v>
      </c>
      <c r="H41" s="10">
        <v>-2000</v>
      </c>
    </row>
    <row r="42" spans="1:8" s="9" customFormat="1" ht="12.75">
      <c r="A42" s="7"/>
      <c r="B42" s="7"/>
      <c r="C42" s="8" t="s">
        <v>52</v>
      </c>
      <c r="D42" s="15" t="s">
        <v>61</v>
      </c>
      <c r="E42" s="10">
        <v>3500</v>
      </c>
      <c r="G42" s="10">
        <v>3500</v>
      </c>
      <c r="H42" s="9">
        <v>-500</v>
      </c>
    </row>
    <row r="43" spans="1:7" s="9" customFormat="1" ht="12.75">
      <c r="A43" s="7"/>
      <c r="B43" s="7"/>
      <c r="C43" s="8" t="s">
        <v>18</v>
      </c>
      <c r="D43" s="15" t="s">
        <v>32</v>
      </c>
      <c r="E43" s="10">
        <v>21940</v>
      </c>
      <c r="G43" s="10">
        <v>21940</v>
      </c>
    </row>
    <row r="44" spans="1:7" s="9" customFormat="1" ht="12.75">
      <c r="A44" s="7"/>
      <c r="B44" s="7"/>
      <c r="C44" s="8" t="s">
        <v>53</v>
      </c>
      <c r="D44" s="15" t="s">
        <v>62</v>
      </c>
      <c r="E44" s="10">
        <v>1000</v>
      </c>
      <c r="G44" s="10">
        <v>1000</v>
      </c>
    </row>
    <row r="45" spans="1:7" s="9" customFormat="1" ht="12.75">
      <c r="A45" s="7"/>
      <c r="B45" s="7"/>
      <c r="C45" s="8" t="s">
        <v>19</v>
      </c>
      <c r="D45" s="15" t="s">
        <v>31</v>
      </c>
      <c r="E45" s="10">
        <v>10454</v>
      </c>
      <c r="G45" s="10">
        <v>10454</v>
      </c>
    </row>
    <row r="46" spans="1:7" s="9" customFormat="1" ht="12.75">
      <c r="A46" s="7"/>
      <c r="B46" s="7"/>
      <c r="C46" s="8" t="s">
        <v>54</v>
      </c>
      <c r="D46" s="15" t="s">
        <v>63</v>
      </c>
      <c r="E46" s="10">
        <v>15000</v>
      </c>
      <c r="G46" s="10">
        <v>15000</v>
      </c>
    </row>
    <row r="47" spans="1:9" s="12" customFormat="1" ht="12.75">
      <c r="A47" s="13"/>
      <c r="B47" s="1" t="s">
        <v>64</v>
      </c>
      <c r="C47" s="13"/>
      <c r="D47" s="3" t="s">
        <v>65</v>
      </c>
      <c r="E47" s="4">
        <f>SUM(E48)</f>
        <v>135000</v>
      </c>
      <c r="G47" s="4">
        <f>SUM(G48)</f>
        <v>135000</v>
      </c>
      <c r="I47" s="4">
        <v>135000</v>
      </c>
    </row>
    <row r="48" spans="1:7" s="9" customFormat="1" ht="12.75">
      <c r="A48" s="7"/>
      <c r="B48" s="7"/>
      <c r="C48" s="17" t="s">
        <v>23</v>
      </c>
      <c r="D48" s="7" t="s">
        <v>66</v>
      </c>
      <c r="E48" s="10">
        <v>135000</v>
      </c>
      <c r="G48" s="10">
        <v>135000</v>
      </c>
    </row>
    <row r="49" spans="1:9" s="12" customFormat="1" ht="18">
      <c r="A49" s="18" t="s">
        <v>8</v>
      </c>
      <c r="B49" s="1"/>
      <c r="C49" s="13"/>
      <c r="D49" s="19" t="s">
        <v>67</v>
      </c>
      <c r="E49" s="4">
        <f>SUM(E47,E30,E27,E24,E22,E13,E3)</f>
        <v>3381561</v>
      </c>
      <c r="F49" s="4">
        <f>SUM(F47,F30,F27,F24,F22,F13,F3)</f>
        <v>-99000</v>
      </c>
      <c r="G49" s="4">
        <f>SUM(G47,G30,G27,G24,G22,G13,G3)</f>
        <v>3282561</v>
      </c>
      <c r="I49" s="4">
        <f>SUM(I47,I30,I27,I24,I22,I13,I3)</f>
        <v>3282561</v>
      </c>
    </row>
  </sheetData>
  <mergeCells count="7">
    <mergeCell ref="H1:H2"/>
    <mergeCell ref="I1:I2"/>
    <mergeCell ref="G1:G2"/>
    <mergeCell ref="A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AZ56"/>
  <sheetViews>
    <sheetView tabSelected="1" workbookViewId="0" topLeftCell="A9">
      <selection activeCell="AY35" sqref="AY35"/>
    </sheetView>
  </sheetViews>
  <sheetFormatPr defaultColWidth="9.140625" defaultRowHeight="12.75"/>
  <cols>
    <col min="1" max="1" width="7.00390625" style="0" customWidth="1"/>
    <col min="2" max="2" width="8.57421875" style="0" customWidth="1"/>
    <col min="3" max="3" width="6.140625" style="0" customWidth="1"/>
    <col min="4" max="4" width="10.421875" style="0" customWidth="1"/>
    <col min="6" max="6" width="29.140625" style="0" customWidth="1"/>
    <col min="7" max="7" width="0" style="0" hidden="1" customWidth="1"/>
    <col min="8" max="8" width="4.57421875" style="0" hidden="1" customWidth="1"/>
    <col min="9" max="9" width="0.13671875" style="0" hidden="1" customWidth="1"/>
    <col min="10" max="10" width="9.00390625" style="0" hidden="1" customWidth="1"/>
    <col min="11" max="12" width="10.140625" style="0" hidden="1" customWidth="1"/>
    <col min="13" max="14" width="9.7109375" style="0" hidden="1" customWidth="1"/>
    <col min="15" max="15" width="10.7109375" style="0" hidden="1" customWidth="1"/>
    <col min="16" max="16" width="9.57421875" style="0" hidden="1" customWidth="1"/>
    <col min="17" max="17" width="9.8515625" style="0" hidden="1" customWidth="1"/>
    <col min="18" max="20" width="10.00390625" style="0" hidden="1" customWidth="1"/>
    <col min="21" max="21" width="0" style="0" hidden="1" customWidth="1"/>
    <col min="22" max="22" width="9.8515625" style="0" hidden="1" customWidth="1"/>
    <col min="23" max="23" width="10.140625" style="0" hidden="1" customWidth="1"/>
    <col min="24" max="24" width="10.57421875" style="0" hidden="1" customWidth="1"/>
    <col min="25" max="26" width="9.7109375" style="0" hidden="1" customWidth="1"/>
    <col min="27" max="27" width="10.140625" style="0" hidden="1" customWidth="1"/>
    <col min="28" max="28" width="9.8515625" style="0" hidden="1" customWidth="1"/>
    <col min="29" max="29" width="10.140625" style="0" hidden="1" customWidth="1"/>
    <col min="30" max="31" width="10.28125" style="0" hidden="1" customWidth="1"/>
    <col min="32" max="32" width="9.8515625" style="0" hidden="1" customWidth="1"/>
    <col min="33" max="33" width="10.421875" style="0" hidden="1" customWidth="1"/>
    <col min="34" max="37" width="0" style="0" hidden="1" customWidth="1"/>
    <col min="38" max="38" width="10.00390625" style="0" hidden="1" customWidth="1"/>
    <col min="39" max="39" width="10.421875" style="0" hidden="1" customWidth="1"/>
    <col min="40" max="40" width="10.57421875" style="0" hidden="1" customWidth="1"/>
    <col min="41" max="41" width="10.140625" style="0" hidden="1" customWidth="1"/>
    <col min="42" max="43" width="10.28125" style="0" hidden="1" customWidth="1"/>
    <col min="44" max="44" width="10.140625" style="0" hidden="1" customWidth="1"/>
    <col min="45" max="45" width="10.57421875" style="0" hidden="1" customWidth="1"/>
    <col min="46" max="46" width="10.421875" style="0" hidden="1" customWidth="1"/>
    <col min="47" max="47" width="12.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12" ht="12.75">
      <c r="A9" s="39"/>
      <c r="B9" s="39"/>
      <c r="C9" s="39"/>
      <c r="D9" s="39"/>
      <c r="E9" s="39"/>
      <c r="F9" s="39"/>
      <c r="G9" s="92" t="s">
        <v>87</v>
      </c>
      <c r="H9" s="92"/>
      <c r="I9" s="92"/>
      <c r="J9" s="92"/>
      <c r="K9" s="92"/>
      <c r="L9" s="92"/>
    </row>
    <row r="10" spans="1:10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21.75" customHeight="1">
      <c r="A11" s="39"/>
      <c r="B11" s="39"/>
      <c r="C11" s="97"/>
      <c r="D11" s="97"/>
      <c r="E11" s="97"/>
      <c r="F11" s="97"/>
      <c r="G11" s="97"/>
      <c r="H11" s="97"/>
      <c r="I11" s="97"/>
      <c r="J11" s="97"/>
      <c r="K11" s="97"/>
      <c r="L11" s="97"/>
      <c r="O11" s="33"/>
    </row>
    <row r="12" spans="1:15" ht="21.75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33"/>
    </row>
    <row r="13" spans="1:15" ht="21.75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33"/>
    </row>
    <row r="14" spans="1:15" ht="21.75" customHeight="1">
      <c r="A14" s="66" t="s">
        <v>127</v>
      </c>
      <c r="B14" s="66"/>
      <c r="C14" s="66"/>
      <c r="D14" s="66"/>
      <c r="E14" s="66" t="s">
        <v>131</v>
      </c>
      <c r="F14" s="66"/>
      <c r="G14" s="42"/>
      <c r="H14" s="42"/>
      <c r="I14" s="42"/>
      <c r="J14" s="42"/>
      <c r="K14" s="42"/>
      <c r="L14" s="42"/>
      <c r="O14" s="33"/>
    </row>
    <row r="15" spans="1:10" ht="15.75">
      <c r="A15" s="65" t="s">
        <v>126</v>
      </c>
      <c r="B15" s="72" t="s">
        <v>132</v>
      </c>
      <c r="D15" s="65"/>
      <c r="E15" s="65"/>
      <c r="F15" s="76"/>
      <c r="G15" s="76"/>
      <c r="H15" s="76"/>
      <c r="I15" s="76"/>
      <c r="J15" s="39"/>
    </row>
    <row r="16" spans="1:10" ht="12.75" hidden="1">
      <c r="A16" s="39"/>
      <c r="B16" s="39"/>
      <c r="C16" s="39"/>
      <c r="D16" s="39"/>
      <c r="E16" s="39"/>
      <c r="F16" s="39"/>
      <c r="G16" s="40"/>
      <c r="H16" s="39"/>
      <c r="I16" s="39"/>
      <c r="J16" s="39"/>
    </row>
    <row r="17" spans="1:10" ht="12.75">
      <c r="A17" s="39"/>
      <c r="B17" s="39">
        <v>2012</v>
      </c>
      <c r="C17" s="39"/>
      <c r="D17" s="39"/>
      <c r="E17" s="39"/>
      <c r="F17" s="39"/>
      <c r="G17" s="40"/>
      <c r="H17" s="39"/>
      <c r="I17" s="39"/>
      <c r="J17" s="39"/>
    </row>
    <row r="18" spans="1:51" ht="12.75">
      <c r="A18" s="39"/>
      <c r="B18" s="39"/>
      <c r="C18" s="39"/>
      <c r="D18" s="39"/>
      <c r="E18" s="39"/>
      <c r="F18" s="39"/>
      <c r="G18" s="40"/>
      <c r="H18" s="39"/>
      <c r="I18" s="39"/>
      <c r="J18" s="39"/>
      <c r="AY18" s="33"/>
    </row>
    <row r="19" spans="1:10" ht="12" customHeight="1">
      <c r="A19" s="39"/>
      <c r="B19" s="39"/>
      <c r="C19" s="39"/>
      <c r="D19" s="39"/>
      <c r="E19" s="39"/>
      <c r="F19" s="39"/>
      <c r="G19" s="40"/>
      <c r="H19" s="39"/>
      <c r="I19" s="39"/>
      <c r="J19" s="39"/>
    </row>
    <row r="20" spans="1:10" ht="12.75" hidden="1">
      <c r="A20" s="39"/>
      <c r="B20" s="39"/>
      <c r="C20" s="39"/>
      <c r="D20" s="39"/>
      <c r="E20" s="39"/>
      <c r="F20" s="39"/>
      <c r="G20" s="40"/>
      <c r="H20" s="39"/>
      <c r="I20" s="39"/>
      <c r="J20" s="39"/>
    </row>
    <row r="21" spans="1:10" ht="12.75" hidden="1">
      <c r="A21" s="39"/>
      <c r="B21" s="39"/>
      <c r="C21" s="39"/>
      <c r="D21" s="39"/>
      <c r="E21" s="39"/>
      <c r="F21" s="39"/>
      <c r="G21" s="40"/>
      <c r="H21" s="39"/>
      <c r="I21" s="39"/>
      <c r="J21" s="39"/>
    </row>
    <row r="22" spans="1:10" ht="0.75" customHeight="1" thickBot="1">
      <c r="A22" s="39"/>
      <c r="B22" s="39"/>
      <c r="C22" s="39"/>
      <c r="D22" s="39"/>
      <c r="E22" s="39"/>
      <c r="F22" s="39"/>
      <c r="G22" s="40"/>
      <c r="H22" s="39"/>
      <c r="I22" s="39"/>
      <c r="J22" s="39"/>
    </row>
    <row r="23" spans="1:10" ht="13.5" hidden="1" thickBot="1">
      <c r="A23" s="96" t="s">
        <v>123</v>
      </c>
      <c r="B23" s="96"/>
      <c r="C23" s="96"/>
      <c r="D23" s="96"/>
      <c r="E23" s="39"/>
      <c r="F23" s="39"/>
      <c r="G23" s="39"/>
      <c r="H23" s="39"/>
      <c r="I23" s="39"/>
      <c r="J23" s="39"/>
    </row>
    <row r="24" spans="1:10" ht="12.75" hidden="1">
      <c r="A24" s="41"/>
      <c r="B24" s="41"/>
      <c r="C24" s="41"/>
      <c r="D24" s="41"/>
      <c r="E24" s="39"/>
      <c r="F24" s="39"/>
      <c r="G24" s="39"/>
      <c r="H24" s="39"/>
      <c r="I24" s="39"/>
      <c r="J24" s="39"/>
    </row>
    <row r="25" spans="1:10" ht="12.75" hidden="1">
      <c r="A25" s="41"/>
      <c r="B25" s="41"/>
      <c r="C25" s="41"/>
      <c r="D25" s="41"/>
      <c r="E25" s="39"/>
      <c r="F25" s="39"/>
      <c r="G25" s="39"/>
      <c r="H25" s="39"/>
      <c r="I25" s="39"/>
      <c r="J25" s="39"/>
    </row>
    <row r="26" spans="1:10" ht="12.75" hidden="1">
      <c r="A26" s="41"/>
      <c r="B26" s="41"/>
      <c r="C26" s="41"/>
      <c r="D26" s="41"/>
      <c r="E26" s="39"/>
      <c r="F26" s="39"/>
      <c r="G26" s="39"/>
      <c r="H26" s="39"/>
      <c r="I26" s="39"/>
      <c r="J26" s="39"/>
    </row>
    <row r="27" spans="1:10" ht="12.75" hidden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hidden="1" thickBot="1">
      <c r="A29" s="39"/>
      <c r="B29" s="39"/>
      <c r="C29" s="39"/>
      <c r="D29" s="39"/>
      <c r="E29" s="39"/>
      <c r="F29" s="39"/>
      <c r="G29" s="39"/>
      <c r="H29" s="39" t="s">
        <v>115</v>
      </c>
      <c r="I29" s="39"/>
      <c r="J29" s="39"/>
    </row>
    <row r="30" spans="1:10" ht="13.5" hidden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47" ht="25.5" customHeight="1" thickBot="1">
      <c r="A31" s="100" t="s">
        <v>124</v>
      </c>
      <c r="B31" s="101"/>
      <c r="C31" s="102"/>
      <c r="D31" s="95" t="s">
        <v>1</v>
      </c>
      <c r="E31" s="73"/>
      <c r="F31" s="73"/>
      <c r="G31" s="73"/>
      <c r="H31" s="73"/>
      <c r="I31" s="73"/>
      <c r="J31" s="93" t="s">
        <v>90</v>
      </c>
      <c r="K31" s="93"/>
      <c r="L31" s="93" t="s">
        <v>88</v>
      </c>
      <c r="M31" s="90" t="s">
        <v>91</v>
      </c>
      <c r="N31" s="90" t="s">
        <v>92</v>
      </c>
      <c r="O31" s="90" t="s">
        <v>93</v>
      </c>
      <c r="P31" s="90" t="s">
        <v>94</v>
      </c>
      <c r="Q31" s="90" t="s">
        <v>95</v>
      </c>
      <c r="R31" s="90" t="s">
        <v>96</v>
      </c>
      <c r="S31" s="90" t="s">
        <v>97</v>
      </c>
      <c r="T31" s="90" t="s">
        <v>96</v>
      </c>
      <c r="U31" s="90" t="s">
        <v>99</v>
      </c>
      <c r="V31" s="90" t="s">
        <v>98</v>
      </c>
      <c r="W31" s="90" t="s">
        <v>100</v>
      </c>
      <c r="X31" s="90" t="s">
        <v>101</v>
      </c>
      <c r="Y31" s="90" t="s">
        <v>102</v>
      </c>
      <c r="Z31" s="90" t="s">
        <v>103</v>
      </c>
      <c r="AA31" s="90" t="s">
        <v>105</v>
      </c>
      <c r="AB31" s="90" t="s">
        <v>104</v>
      </c>
      <c r="AC31" s="90" t="s">
        <v>106</v>
      </c>
      <c r="AD31" s="90" t="s">
        <v>107</v>
      </c>
      <c r="AE31" s="90" t="s">
        <v>108</v>
      </c>
      <c r="AF31" s="90" t="s">
        <v>109</v>
      </c>
      <c r="AG31" s="90" t="s">
        <v>111</v>
      </c>
      <c r="AH31" s="90" t="s">
        <v>110</v>
      </c>
      <c r="AI31" s="98"/>
      <c r="AJ31" s="98"/>
      <c r="AK31" s="98"/>
      <c r="AL31" s="90" t="s">
        <v>113</v>
      </c>
      <c r="AM31" s="90" t="s">
        <v>114</v>
      </c>
      <c r="AN31" s="90" t="s">
        <v>116</v>
      </c>
      <c r="AO31" s="90" t="s">
        <v>117</v>
      </c>
      <c r="AP31" s="90" t="s">
        <v>118</v>
      </c>
      <c r="AQ31" s="90" t="s">
        <v>119</v>
      </c>
      <c r="AR31" s="90" t="s">
        <v>120</v>
      </c>
      <c r="AS31" s="90" t="s">
        <v>121</v>
      </c>
      <c r="AT31" s="90" t="s">
        <v>122</v>
      </c>
      <c r="AU31" s="91" t="s">
        <v>125</v>
      </c>
    </row>
    <row r="32" spans="1:47" ht="21.75" customHeight="1">
      <c r="A32" s="43" t="s">
        <v>71</v>
      </c>
      <c r="B32" s="43" t="s">
        <v>89</v>
      </c>
      <c r="C32" s="43" t="s">
        <v>0</v>
      </c>
      <c r="D32" s="74"/>
      <c r="E32" s="75"/>
      <c r="F32" s="75"/>
      <c r="G32" s="75"/>
      <c r="H32" s="75"/>
      <c r="I32" s="75"/>
      <c r="J32" s="93"/>
      <c r="K32" s="93"/>
      <c r="L32" s="94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9"/>
      <c r="AJ32" s="99"/>
      <c r="AK32" s="99"/>
      <c r="AL32" s="90"/>
      <c r="AM32" s="90"/>
      <c r="AN32" s="90"/>
      <c r="AO32" s="90"/>
      <c r="AP32" s="90"/>
      <c r="AQ32" s="90"/>
      <c r="AR32" s="90"/>
      <c r="AS32" s="90"/>
      <c r="AT32" s="90"/>
      <c r="AU32" s="91"/>
    </row>
    <row r="33" spans="1:47" ht="15.75">
      <c r="A33" s="44">
        <v>853</v>
      </c>
      <c r="B33" s="44"/>
      <c r="C33" s="44"/>
      <c r="D33" s="103" t="s">
        <v>74</v>
      </c>
      <c r="E33" s="103"/>
      <c r="F33" s="103"/>
      <c r="G33" s="103"/>
      <c r="H33" s="103"/>
      <c r="I33" s="103"/>
      <c r="J33" s="45" t="e">
        <f>#REF!+#REF!+#REF!+#REF!+#REF!+#REF!+#REF!+#REF!</f>
        <v>#REF!</v>
      </c>
      <c r="K33" s="46">
        <v>28000</v>
      </c>
      <c r="L33" s="45" t="e">
        <f>SUM(J33:K33)</f>
        <v>#REF!</v>
      </c>
      <c r="M33" s="47" t="e">
        <f>#REF!+#REF!+#REF!+#REF!+#REF!+#REF!+#REF!+#REF!</f>
        <v>#REF!</v>
      </c>
      <c r="N33" s="48" t="e">
        <f>J33+M33</f>
        <v>#REF!</v>
      </c>
      <c r="O33" s="47" t="e">
        <f>#REF!+#REF!+#REF!+#REF!+#REF!+#REF!+#REF!</f>
        <v>#REF!</v>
      </c>
      <c r="P33" s="48" t="e">
        <f>SUM(N33:O33)</f>
        <v>#REF!</v>
      </c>
      <c r="Q33" s="49" t="e">
        <f>#REF!+#REF!+#REF!+#REF!+#REF!+#REF!+#REF!+#REF!</f>
        <v>#REF!</v>
      </c>
      <c r="R33" s="48" t="e">
        <f>SUM(P33:Q33)</f>
        <v>#REF!</v>
      </c>
      <c r="S33" s="47">
        <v>4200</v>
      </c>
      <c r="T33" s="48" t="e">
        <f>SUM(R33:S33)</f>
        <v>#REF!</v>
      </c>
      <c r="U33" s="47" t="e">
        <f>#REF!+#REF!+#REF!+#REF!+#REF!+#REF!+#REF!+#REF!</f>
        <v>#REF!</v>
      </c>
      <c r="V33" s="48" t="e">
        <f>SUM(T33:U33)</f>
        <v>#REF!</v>
      </c>
      <c r="W33" s="48" t="e">
        <f>#REF!+#REF!+#REF!+#REF!+#REF!+#REF!</f>
        <v>#REF!</v>
      </c>
      <c r="X33" s="48" t="e">
        <f>V33+W33</f>
        <v>#REF!</v>
      </c>
      <c r="Y33" s="47">
        <v>0</v>
      </c>
      <c r="Z33" s="48" t="e">
        <f>SUM(X33:Y33)</f>
        <v>#REF!</v>
      </c>
      <c r="AA33" s="47"/>
      <c r="AB33" s="48" t="e">
        <f>SUM(Z33:AA33)</f>
        <v>#REF!</v>
      </c>
      <c r="AC33" s="47">
        <v>32300</v>
      </c>
      <c r="AD33" s="48" t="e">
        <f>SUM(AB33:AC33)</f>
        <v>#REF!</v>
      </c>
      <c r="AE33" s="47"/>
      <c r="AF33" s="48" t="e">
        <f>SUM(AD33:AE33)</f>
        <v>#REF!</v>
      </c>
      <c r="AG33" s="48" t="e">
        <f>#REF!+#REF!+#REF!+#REF!+#REF!+#REF!+AG34+#REF!+#REF!+#REF!</f>
        <v>#REF!</v>
      </c>
      <c r="AH33" s="48" t="e">
        <f>#REF!+#REF!+#REF!+#REF!+#REF!+#REF!+AH34+#REF!+#REF!+#REF!</f>
        <v>#REF!</v>
      </c>
      <c r="AI33" s="47"/>
      <c r="AJ33" s="47"/>
      <c r="AK33" s="47"/>
      <c r="AL33" s="47"/>
      <c r="AM33" s="47"/>
      <c r="AN33" s="47" t="e">
        <f>#REF!+#REF!+#REF!+#REF!+#REF!+#REF!+AN34+#REF!+AN13</f>
        <v>#REF!</v>
      </c>
      <c r="AO33" s="48" t="e">
        <f>SUM(AH33:AN33)</f>
        <v>#REF!</v>
      </c>
      <c r="AP33" s="47" t="e">
        <f>#REF!+#REF!+#REF!+#REF!+#REF!+#REF!+AP34+#REF!+#REF!+#REF!</f>
        <v>#REF!</v>
      </c>
      <c r="AQ33" s="48" t="e">
        <f>SUM(AO33:AP33)</f>
        <v>#REF!</v>
      </c>
      <c r="AR33" s="47"/>
      <c r="AS33" s="48" t="e">
        <f>AQ33+AR33</f>
        <v>#REF!</v>
      </c>
      <c r="AT33" s="47" t="e">
        <f>#REF!+#REF!+#REF!+#REF!+#REF!+#REF!+AT34+#REF!+#REF!+#REF!</f>
        <v>#REF!</v>
      </c>
      <c r="AU33" s="48"/>
    </row>
    <row r="34" spans="1:47" ht="48" customHeight="1">
      <c r="A34" s="56"/>
      <c r="B34" s="57">
        <v>85395</v>
      </c>
      <c r="C34" s="57"/>
      <c r="D34" s="87" t="s">
        <v>130</v>
      </c>
      <c r="E34" s="88"/>
      <c r="F34" s="88"/>
      <c r="G34" s="88"/>
      <c r="H34" s="88"/>
      <c r="I34" s="89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59"/>
      <c r="Z34" s="58"/>
      <c r="AA34" s="59"/>
      <c r="AB34" s="58"/>
      <c r="AC34" s="59"/>
      <c r="AD34" s="58"/>
      <c r="AE34" s="59"/>
      <c r="AF34" s="61"/>
      <c r="AG34" s="61"/>
      <c r="AH34" s="61"/>
      <c r="AI34" s="57"/>
      <c r="AJ34" s="57"/>
      <c r="AK34" s="57"/>
      <c r="AL34" s="57">
        <v>56208</v>
      </c>
      <c r="AM34" s="61">
        <f aca="true" t="shared" si="0" ref="AM34:AM47">SUM(AH34:AL34)</f>
        <v>56208</v>
      </c>
      <c r="AN34" s="57"/>
      <c r="AO34" s="61">
        <f aca="true" t="shared" si="1" ref="AO34:AO47">AH34+AN34</f>
        <v>0</v>
      </c>
      <c r="AP34" s="57">
        <f>SUM(AP35:AP47)</f>
        <v>34707</v>
      </c>
      <c r="AQ34" s="61">
        <f aca="true" t="shared" si="2" ref="AQ34:AQ47">SUM(AO34:AP34)</f>
        <v>34707</v>
      </c>
      <c r="AR34" s="57">
        <f>SUM(AR35:AR47)</f>
        <v>0</v>
      </c>
      <c r="AS34" s="61">
        <f aca="true" t="shared" si="3" ref="AS34:AS47">AQ34+AR34</f>
        <v>34707</v>
      </c>
      <c r="AT34" s="57">
        <f>SUM(AT35:AT47)</f>
        <v>0</v>
      </c>
      <c r="AU34" s="64">
        <f>SUM(AU35:AU49)</f>
        <v>162000</v>
      </c>
    </row>
    <row r="35" spans="1:47" ht="15">
      <c r="A35" s="50"/>
      <c r="B35" s="53"/>
      <c r="C35" s="54">
        <v>3119</v>
      </c>
      <c r="D35" s="106" t="s">
        <v>112</v>
      </c>
      <c r="E35" s="107"/>
      <c r="F35" s="107"/>
      <c r="G35" s="107"/>
      <c r="H35" s="107"/>
      <c r="I35" s="55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2"/>
      <c r="Y35" s="50"/>
      <c r="Z35" s="51"/>
      <c r="AA35" s="50"/>
      <c r="AB35" s="51"/>
      <c r="AC35" s="50"/>
      <c r="AD35" s="51"/>
      <c r="AE35" s="50"/>
      <c r="AF35" s="51"/>
      <c r="AG35" s="51"/>
      <c r="AH35" s="52"/>
      <c r="AI35" s="50"/>
      <c r="AJ35" s="50"/>
      <c r="AK35" s="50"/>
      <c r="AL35" s="50">
        <v>7500</v>
      </c>
      <c r="AM35" s="52">
        <f t="shared" si="0"/>
        <v>7500</v>
      </c>
      <c r="AN35" s="50"/>
      <c r="AO35" s="52">
        <f t="shared" si="1"/>
        <v>0</v>
      </c>
      <c r="AP35" s="50">
        <v>7500</v>
      </c>
      <c r="AQ35" s="51">
        <f t="shared" si="2"/>
        <v>7500</v>
      </c>
      <c r="AR35" s="50"/>
      <c r="AS35" s="51">
        <f t="shared" si="3"/>
        <v>7500</v>
      </c>
      <c r="AT35" s="50"/>
      <c r="AU35" s="52">
        <v>17010</v>
      </c>
    </row>
    <row r="36" spans="1:47" ht="15">
      <c r="A36" s="50"/>
      <c r="B36" s="53"/>
      <c r="C36" s="54">
        <v>4017</v>
      </c>
      <c r="D36" s="106" t="s">
        <v>37</v>
      </c>
      <c r="E36" s="107"/>
      <c r="F36" s="107"/>
      <c r="G36" s="107"/>
      <c r="H36" s="107"/>
      <c r="I36" s="55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2"/>
      <c r="Y36" s="50"/>
      <c r="Z36" s="51"/>
      <c r="AA36" s="50"/>
      <c r="AB36" s="51"/>
      <c r="AC36" s="50"/>
      <c r="AD36" s="51"/>
      <c r="AE36" s="50"/>
      <c r="AF36" s="51"/>
      <c r="AG36" s="51"/>
      <c r="AH36" s="52"/>
      <c r="AI36" s="50"/>
      <c r="AJ36" s="50"/>
      <c r="AK36" s="50"/>
      <c r="AL36" s="50">
        <v>10601</v>
      </c>
      <c r="AM36" s="52">
        <f t="shared" si="0"/>
        <v>10601</v>
      </c>
      <c r="AN36" s="50"/>
      <c r="AO36" s="52">
        <f t="shared" si="1"/>
        <v>0</v>
      </c>
      <c r="AP36" s="50">
        <v>10601</v>
      </c>
      <c r="AQ36" s="51">
        <f t="shared" si="2"/>
        <v>10601</v>
      </c>
      <c r="AR36" s="50"/>
      <c r="AS36" s="51">
        <f t="shared" si="3"/>
        <v>10601</v>
      </c>
      <c r="AT36" s="50">
        <v>247</v>
      </c>
      <c r="AU36" s="51">
        <v>45368</v>
      </c>
    </row>
    <row r="37" spans="1:47" ht="15">
      <c r="A37" s="50"/>
      <c r="B37" s="53"/>
      <c r="C37" s="54">
        <v>4019</v>
      </c>
      <c r="D37" s="106" t="s">
        <v>37</v>
      </c>
      <c r="E37" s="107"/>
      <c r="F37" s="107"/>
      <c r="G37" s="107"/>
      <c r="H37" s="107"/>
      <c r="I37" s="55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2"/>
      <c r="Y37" s="50"/>
      <c r="Z37" s="51"/>
      <c r="AA37" s="50"/>
      <c r="AB37" s="51"/>
      <c r="AC37" s="50"/>
      <c r="AD37" s="51"/>
      <c r="AE37" s="50"/>
      <c r="AF37" s="51"/>
      <c r="AG37" s="51"/>
      <c r="AH37" s="52"/>
      <c r="AI37" s="50"/>
      <c r="AJ37" s="50"/>
      <c r="AK37" s="50"/>
      <c r="AL37" s="50">
        <v>1871</v>
      </c>
      <c r="AM37" s="52">
        <f t="shared" si="0"/>
        <v>1871</v>
      </c>
      <c r="AN37" s="50"/>
      <c r="AO37" s="52">
        <f t="shared" si="1"/>
        <v>0</v>
      </c>
      <c r="AP37" s="50">
        <v>1871</v>
      </c>
      <c r="AQ37" s="51">
        <f t="shared" si="2"/>
        <v>1871</v>
      </c>
      <c r="AR37" s="50"/>
      <c r="AS37" s="51">
        <f t="shared" si="3"/>
        <v>1871</v>
      </c>
      <c r="AT37" s="50">
        <v>43</v>
      </c>
      <c r="AU37" s="51">
        <v>2403</v>
      </c>
    </row>
    <row r="38" spans="1:47" ht="15">
      <c r="A38" s="50"/>
      <c r="B38" s="50"/>
      <c r="C38" s="50">
        <v>4117</v>
      </c>
      <c r="D38" s="104" t="s">
        <v>27</v>
      </c>
      <c r="E38" s="105"/>
      <c r="F38" s="105"/>
      <c r="G38" s="105"/>
      <c r="H38" s="105"/>
      <c r="I38" s="105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2"/>
      <c r="Y38" s="50"/>
      <c r="Z38" s="51"/>
      <c r="AA38" s="50"/>
      <c r="AB38" s="51"/>
      <c r="AC38" s="50"/>
      <c r="AD38" s="51"/>
      <c r="AE38" s="50"/>
      <c r="AF38" s="51"/>
      <c r="AG38" s="51"/>
      <c r="AH38" s="52"/>
      <c r="AI38" s="50"/>
      <c r="AJ38" s="50"/>
      <c r="AK38" s="50"/>
      <c r="AL38" s="50">
        <v>2172</v>
      </c>
      <c r="AM38" s="52">
        <f t="shared" si="0"/>
        <v>2172</v>
      </c>
      <c r="AN38" s="50"/>
      <c r="AO38" s="52">
        <f t="shared" si="1"/>
        <v>0</v>
      </c>
      <c r="AP38" s="50">
        <v>2172</v>
      </c>
      <c r="AQ38" s="51">
        <f t="shared" si="2"/>
        <v>2172</v>
      </c>
      <c r="AR38" s="50"/>
      <c r="AS38" s="51">
        <f t="shared" si="3"/>
        <v>2172</v>
      </c>
      <c r="AT38" s="50">
        <v>-256</v>
      </c>
      <c r="AU38" s="51">
        <v>9144</v>
      </c>
    </row>
    <row r="39" spans="1:51" ht="15">
      <c r="A39" s="50"/>
      <c r="B39" s="50"/>
      <c r="C39" s="50">
        <v>4119</v>
      </c>
      <c r="D39" s="104" t="s">
        <v>27</v>
      </c>
      <c r="E39" s="105"/>
      <c r="F39" s="105"/>
      <c r="G39" s="105"/>
      <c r="H39" s="105"/>
      <c r="I39" s="105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2"/>
      <c r="Y39" s="50"/>
      <c r="Z39" s="51"/>
      <c r="AA39" s="50"/>
      <c r="AB39" s="51"/>
      <c r="AC39" s="50"/>
      <c r="AD39" s="51"/>
      <c r="AE39" s="50"/>
      <c r="AF39" s="51"/>
      <c r="AG39" s="51"/>
      <c r="AH39" s="52"/>
      <c r="AI39" s="50"/>
      <c r="AJ39" s="50"/>
      <c r="AK39" s="50"/>
      <c r="AL39" s="50">
        <v>383</v>
      </c>
      <c r="AM39" s="52">
        <f t="shared" si="0"/>
        <v>383</v>
      </c>
      <c r="AN39" s="50"/>
      <c r="AO39" s="52">
        <f t="shared" si="1"/>
        <v>0</v>
      </c>
      <c r="AP39" s="50">
        <v>383</v>
      </c>
      <c r="AQ39" s="51">
        <f t="shared" si="2"/>
        <v>383</v>
      </c>
      <c r="AR39" s="50"/>
      <c r="AS39" s="51">
        <f t="shared" si="3"/>
        <v>383</v>
      </c>
      <c r="AT39" s="50">
        <v>-45</v>
      </c>
      <c r="AU39" s="51">
        <v>484</v>
      </c>
      <c r="AY39" s="33"/>
    </row>
    <row r="40" spans="1:47" ht="15">
      <c r="A40" s="50"/>
      <c r="B40" s="50"/>
      <c r="C40" s="50">
        <v>4127</v>
      </c>
      <c r="D40" s="104" t="s">
        <v>28</v>
      </c>
      <c r="E40" s="105"/>
      <c r="F40" s="105"/>
      <c r="G40" s="105"/>
      <c r="H40" s="105"/>
      <c r="I40" s="105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2"/>
      <c r="Y40" s="50"/>
      <c r="Z40" s="51"/>
      <c r="AA40" s="50"/>
      <c r="AB40" s="51"/>
      <c r="AC40" s="50"/>
      <c r="AD40" s="51"/>
      <c r="AE40" s="50"/>
      <c r="AF40" s="51"/>
      <c r="AG40" s="51"/>
      <c r="AH40" s="52"/>
      <c r="AI40" s="50"/>
      <c r="AJ40" s="50"/>
      <c r="AK40" s="50"/>
      <c r="AL40" s="50">
        <v>345</v>
      </c>
      <c r="AM40" s="52">
        <f t="shared" si="0"/>
        <v>345</v>
      </c>
      <c r="AN40" s="50"/>
      <c r="AO40" s="52">
        <f t="shared" si="1"/>
        <v>0</v>
      </c>
      <c r="AP40" s="50">
        <v>345</v>
      </c>
      <c r="AQ40" s="51">
        <f t="shared" si="2"/>
        <v>345</v>
      </c>
      <c r="AR40" s="50"/>
      <c r="AS40" s="51">
        <f t="shared" si="3"/>
        <v>345</v>
      </c>
      <c r="AT40" s="50">
        <v>9</v>
      </c>
      <c r="AU40" s="51">
        <v>1310</v>
      </c>
    </row>
    <row r="41" spans="1:47" ht="15">
      <c r="A41" s="50"/>
      <c r="B41" s="50"/>
      <c r="C41" s="50">
        <v>4129</v>
      </c>
      <c r="D41" s="104" t="s">
        <v>28</v>
      </c>
      <c r="E41" s="105"/>
      <c r="F41" s="105"/>
      <c r="G41" s="105"/>
      <c r="H41" s="105"/>
      <c r="I41" s="105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2"/>
      <c r="Y41" s="50"/>
      <c r="Z41" s="51"/>
      <c r="AA41" s="50"/>
      <c r="AB41" s="51"/>
      <c r="AC41" s="50"/>
      <c r="AD41" s="51"/>
      <c r="AE41" s="50"/>
      <c r="AF41" s="51"/>
      <c r="AG41" s="51"/>
      <c r="AH41" s="52"/>
      <c r="AI41" s="50"/>
      <c r="AJ41" s="50"/>
      <c r="AK41" s="50"/>
      <c r="AL41" s="50">
        <v>61</v>
      </c>
      <c r="AM41" s="52">
        <f t="shared" si="0"/>
        <v>61</v>
      </c>
      <c r="AN41" s="50"/>
      <c r="AO41" s="52">
        <f t="shared" si="1"/>
        <v>0</v>
      </c>
      <c r="AP41" s="50">
        <v>61</v>
      </c>
      <c r="AQ41" s="51">
        <f t="shared" si="2"/>
        <v>61</v>
      </c>
      <c r="AR41" s="50"/>
      <c r="AS41" s="51">
        <f t="shared" si="3"/>
        <v>61</v>
      </c>
      <c r="AT41" s="50">
        <v>2</v>
      </c>
      <c r="AU41" s="51">
        <v>69</v>
      </c>
    </row>
    <row r="42" spans="1:47" ht="15">
      <c r="A42" s="50"/>
      <c r="B42" s="50"/>
      <c r="C42" s="50">
        <v>4177</v>
      </c>
      <c r="D42" s="69" t="s">
        <v>58</v>
      </c>
      <c r="E42" s="70"/>
      <c r="F42" s="70"/>
      <c r="G42" s="70"/>
      <c r="H42" s="70"/>
      <c r="I42" s="70"/>
      <c r="J42" s="51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2"/>
      <c r="Y42" s="50"/>
      <c r="Z42" s="51"/>
      <c r="AA42" s="50"/>
      <c r="AB42" s="51"/>
      <c r="AC42" s="50"/>
      <c r="AD42" s="51"/>
      <c r="AE42" s="50"/>
      <c r="AF42" s="51"/>
      <c r="AG42" s="51"/>
      <c r="AH42" s="52"/>
      <c r="AI42" s="50"/>
      <c r="AJ42" s="50"/>
      <c r="AK42" s="50"/>
      <c r="AL42" s="50"/>
      <c r="AM42" s="52"/>
      <c r="AN42" s="50"/>
      <c r="AO42" s="52"/>
      <c r="AP42" s="50"/>
      <c r="AQ42" s="51"/>
      <c r="AR42" s="50"/>
      <c r="AS42" s="51"/>
      <c r="AT42" s="50"/>
      <c r="AU42" s="51">
        <v>8103</v>
      </c>
    </row>
    <row r="43" spans="1:47" ht="15">
      <c r="A43" s="50"/>
      <c r="B43" s="50"/>
      <c r="C43" s="50">
        <v>4179</v>
      </c>
      <c r="D43" s="69" t="s">
        <v>129</v>
      </c>
      <c r="E43" s="70"/>
      <c r="F43" s="70"/>
      <c r="G43" s="70"/>
      <c r="H43" s="70"/>
      <c r="I43" s="7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2"/>
      <c r="Y43" s="50"/>
      <c r="Z43" s="51"/>
      <c r="AA43" s="50"/>
      <c r="AB43" s="51"/>
      <c r="AC43" s="50"/>
      <c r="AD43" s="51"/>
      <c r="AE43" s="50"/>
      <c r="AF43" s="51"/>
      <c r="AG43" s="51"/>
      <c r="AH43" s="52"/>
      <c r="AI43" s="50"/>
      <c r="AJ43" s="50"/>
      <c r="AK43" s="50"/>
      <c r="AL43" s="50"/>
      <c r="AM43" s="52"/>
      <c r="AN43" s="50"/>
      <c r="AO43" s="52"/>
      <c r="AP43" s="50"/>
      <c r="AQ43" s="51"/>
      <c r="AR43" s="50"/>
      <c r="AS43" s="51"/>
      <c r="AT43" s="50"/>
      <c r="AU43" s="51">
        <v>429</v>
      </c>
    </row>
    <row r="44" spans="1:47" ht="15">
      <c r="A44" s="50"/>
      <c r="B44" s="50"/>
      <c r="C44" s="50">
        <v>4217</v>
      </c>
      <c r="D44" s="104" t="s">
        <v>86</v>
      </c>
      <c r="E44" s="105"/>
      <c r="F44" s="105"/>
      <c r="G44" s="105"/>
      <c r="H44" s="105"/>
      <c r="I44" s="105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2"/>
      <c r="Y44" s="50"/>
      <c r="Z44" s="51"/>
      <c r="AA44" s="50"/>
      <c r="AB44" s="51"/>
      <c r="AC44" s="50"/>
      <c r="AD44" s="51"/>
      <c r="AE44" s="50"/>
      <c r="AF44" s="51"/>
      <c r="AG44" s="51"/>
      <c r="AH44" s="52"/>
      <c r="AI44" s="50"/>
      <c r="AJ44" s="50"/>
      <c r="AK44" s="50"/>
      <c r="AL44" s="50">
        <v>1176</v>
      </c>
      <c r="AM44" s="52">
        <f t="shared" si="0"/>
        <v>1176</v>
      </c>
      <c r="AN44" s="50"/>
      <c r="AO44" s="52">
        <f t="shared" si="1"/>
        <v>0</v>
      </c>
      <c r="AP44" s="50">
        <v>1176</v>
      </c>
      <c r="AQ44" s="51">
        <f t="shared" si="2"/>
        <v>1176</v>
      </c>
      <c r="AR44" s="50">
        <v>680</v>
      </c>
      <c r="AS44" s="51">
        <f t="shared" si="3"/>
        <v>1856</v>
      </c>
      <c r="AT44" s="50"/>
      <c r="AU44" s="51">
        <v>2925</v>
      </c>
    </row>
    <row r="45" spans="1:47" ht="15">
      <c r="A45" s="50"/>
      <c r="B45" s="50"/>
      <c r="C45" s="50">
        <v>4219</v>
      </c>
      <c r="D45" s="104" t="s">
        <v>86</v>
      </c>
      <c r="E45" s="105"/>
      <c r="F45" s="105"/>
      <c r="G45" s="105"/>
      <c r="H45" s="105"/>
      <c r="I45" s="105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2"/>
      <c r="Y45" s="50"/>
      <c r="Z45" s="51"/>
      <c r="AA45" s="50"/>
      <c r="AB45" s="51"/>
      <c r="AC45" s="50"/>
      <c r="AD45" s="51"/>
      <c r="AE45" s="50"/>
      <c r="AF45" s="51"/>
      <c r="AG45" s="51"/>
      <c r="AH45" s="52"/>
      <c r="AI45" s="50"/>
      <c r="AJ45" s="50"/>
      <c r="AK45" s="50"/>
      <c r="AL45" s="50">
        <v>208</v>
      </c>
      <c r="AM45" s="52">
        <f t="shared" si="0"/>
        <v>208</v>
      </c>
      <c r="AN45" s="50"/>
      <c r="AO45" s="52">
        <f t="shared" si="1"/>
        <v>0</v>
      </c>
      <c r="AP45" s="50">
        <v>208</v>
      </c>
      <c r="AQ45" s="51">
        <f t="shared" si="2"/>
        <v>208</v>
      </c>
      <c r="AR45" s="50">
        <v>120</v>
      </c>
      <c r="AS45" s="51">
        <f t="shared" si="3"/>
        <v>328</v>
      </c>
      <c r="AT45" s="50"/>
      <c r="AU45" s="51">
        <v>155</v>
      </c>
    </row>
    <row r="46" spans="1:47" ht="15">
      <c r="A46" s="50"/>
      <c r="B46" s="50"/>
      <c r="C46" s="50">
        <v>4307</v>
      </c>
      <c r="D46" s="104" t="s">
        <v>30</v>
      </c>
      <c r="E46" s="105"/>
      <c r="F46" s="105"/>
      <c r="G46" s="105"/>
      <c r="H46" s="105"/>
      <c r="I46" s="105"/>
      <c r="J46" s="51"/>
      <c r="K46" s="50"/>
      <c r="L46" s="51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2"/>
      <c r="Y46" s="50"/>
      <c r="Z46" s="51"/>
      <c r="AA46" s="50"/>
      <c r="AB46" s="51"/>
      <c r="AC46" s="50"/>
      <c r="AD46" s="51"/>
      <c r="AE46" s="50"/>
      <c r="AF46" s="51"/>
      <c r="AG46" s="51"/>
      <c r="AH46" s="52"/>
      <c r="AI46" s="50"/>
      <c r="AJ46" s="50"/>
      <c r="AK46" s="50"/>
      <c r="AL46" s="50">
        <v>8831</v>
      </c>
      <c r="AM46" s="52">
        <f t="shared" si="0"/>
        <v>8831</v>
      </c>
      <c r="AN46" s="50"/>
      <c r="AO46" s="52">
        <f t="shared" si="1"/>
        <v>0</v>
      </c>
      <c r="AP46" s="50">
        <v>8831</v>
      </c>
      <c r="AQ46" s="51">
        <f t="shared" si="2"/>
        <v>8831</v>
      </c>
      <c r="AR46" s="50">
        <v>-680</v>
      </c>
      <c r="AS46" s="51">
        <f t="shared" si="3"/>
        <v>8151</v>
      </c>
      <c r="AT46" s="50"/>
      <c r="AU46" s="51">
        <v>70850</v>
      </c>
    </row>
    <row r="47" spans="1:47" ht="15">
      <c r="A47" s="50"/>
      <c r="B47" s="50"/>
      <c r="C47" s="50">
        <v>4309</v>
      </c>
      <c r="D47" s="104" t="s">
        <v>30</v>
      </c>
      <c r="E47" s="105"/>
      <c r="F47" s="105"/>
      <c r="G47" s="105"/>
      <c r="H47" s="105"/>
      <c r="I47" s="105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2"/>
      <c r="Y47" s="50"/>
      <c r="Z47" s="51"/>
      <c r="AA47" s="50"/>
      <c r="AB47" s="51"/>
      <c r="AC47" s="50"/>
      <c r="AD47" s="51"/>
      <c r="AE47" s="50"/>
      <c r="AF47" s="51"/>
      <c r="AG47" s="51"/>
      <c r="AH47" s="52"/>
      <c r="AI47" s="50"/>
      <c r="AJ47" s="50"/>
      <c r="AK47" s="50"/>
      <c r="AL47" s="50">
        <v>1559</v>
      </c>
      <c r="AM47" s="52">
        <f t="shared" si="0"/>
        <v>1559</v>
      </c>
      <c r="AN47" s="50"/>
      <c r="AO47" s="52">
        <f t="shared" si="1"/>
        <v>0</v>
      </c>
      <c r="AP47" s="50">
        <v>1559</v>
      </c>
      <c r="AQ47" s="51">
        <f t="shared" si="2"/>
        <v>1559</v>
      </c>
      <c r="AR47" s="50">
        <v>-120</v>
      </c>
      <c r="AS47" s="51">
        <f t="shared" si="3"/>
        <v>1439</v>
      </c>
      <c r="AT47" s="50"/>
      <c r="AU47" s="51">
        <v>3750</v>
      </c>
    </row>
    <row r="48" spans="1:50" ht="15" hidden="1">
      <c r="A48" s="9"/>
      <c r="B48" s="9"/>
      <c r="C48" s="67">
        <v>4367</v>
      </c>
      <c r="D48" s="68" t="s">
        <v>128</v>
      </c>
      <c r="E48" s="68"/>
      <c r="F48" s="6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68"/>
      <c r="AV48">
        <f>SUM(AV44:AV44)</f>
        <v>0</v>
      </c>
      <c r="AW48">
        <f>SUM(AW36:AW47)</f>
        <v>0</v>
      </c>
      <c r="AX48">
        <v>10802</v>
      </c>
    </row>
    <row r="49" spans="1:51" ht="15" hidden="1">
      <c r="A49" s="9"/>
      <c r="B49" s="9"/>
      <c r="C49" s="67">
        <v>4369</v>
      </c>
      <c r="D49" s="68" t="s">
        <v>128</v>
      </c>
      <c r="E49" s="68"/>
      <c r="F49" s="6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8"/>
      <c r="AV49">
        <v>82405</v>
      </c>
      <c r="AW49">
        <f>SUM(AW48:AW48)</f>
        <v>0</v>
      </c>
      <c r="AY49">
        <f>SUM(AV49:AX49)</f>
        <v>82405</v>
      </c>
    </row>
    <row r="50" ht="12" customHeight="1"/>
    <row r="51" ht="12.75" hidden="1"/>
    <row r="53" ht="12.75">
      <c r="F53" s="71"/>
    </row>
    <row r="54" ht="12.75">
      <c r="AY54" s="63"/>
    </row>
    <row r="55" spans="5:51" ht="12.75">
      <c r="E55" s="71"/>
      <c r="AY55" s="63"/>
    </row>
    <row r="56" spans="50:52" ht="12.75">
      <c r="AX56" s="62"/>
      <c r="AY56" s="62"/>
      <c r="AZ56" s="62"/>
    </row>
  </sheetData>
  <mergeCells count="57">
    <mergeCell ref="D38:I38"/>
    <mergeCell ref="D39:I39"/>
    <mergeCell ref="D44:I44"/>
    <mergeCell ref="D45:I45"/>
    <mergeCell ref="D46:I46"/>
    <mergeCell ref="D47:I47"/>
    <mergeCell ref="AC31:AC32"/>
    <mergeCell ref="AD31:AD32"/>
    <mergeCell ref="D40:I40"/>
    <mergeCell ref="D41:I41"/>
    <mergeCell ref="D36:H36"/>
    <mergeCell ref="D37:H37"/>
    <mergeCell ref="D35:H35"/>
    <mergeCell ref="R31:R32"/>
    <mergeCell ref="O31:O32"/>
    <mergeCell ref="P31:P32"/>
    <mergeCell ref="AL31:AL32"/>
    <mergeCell ref="AM31:AM32"/>
    <mergeCell ref="AE31:AE32"/>
    <mergeCell ref="AF31:AF32"/>
    <mergeCell ref="AK31:AK32"/>
    <mergeCell ref="AG31:AG32"/>
    <mergeCell ref="AH31:AH32"/>
    <mergeCell ref="AI31:AI32"/>
    <mergeCell ref="AJ31:AJ32"/>
    <mergeCell ref="Q31:Q32"/>
    <mergeCell ref="A31:C31"/>
    <mergeCell ref="D33:I33"/>
    <mergeCell ref="N31:N32"/>
    <mergeCell ref="M31:M32"/>
    <mergeCell ref="S31:S32"/>
    <mergeCell ref="T31:T32"/>
    <mergeCell ref="AB31:AB32"/>
    <mergeCell ref="Y31:Y32"/>
    <mergeCell ref="G9:L9"/>
    <mergeCell ref="L31:L32"/>
    <mergeCell ref="D31:I32"/>
    <mergeCell ref="J31:J32"/>
    <mergeCell ref="K31:K32"/>
    <mergeCell ref="F15:I15"/>
    <mergeCell ref="A23:D23"/>
    <mergeCell ref="C11:L11"/>
    <mergeCell ref="Z31:Z32"/>
    <mergeCell ref="U31:U32"/>
    <mergeCell ref="V31:V32"/>
    <mergeCell ref="W31:W32"/>
    <mergeCell ref="X31:X32"/>
    <mergeCell ref="D34:I34"/>
    <mergeCell ref="AT31:AT32"/>
    <mergeCell ref="AU31:AU32"/>
    <mergeCell ref="AQ31:AQ32"/>
    <mergeCell ref="AN31:AN32"/>
    <mergeCell ref="AO31:AO32"/>
    <mergeCell ref="AR31:AR32"/>
    <mergeCell ref="AS31:AS32"/>
    <mergeCell ref="AP31:AP32"/>
    <mergeCell ref="AA31:AA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B20">
      <selection activeCell="B41" sqref="B41:G52"/>
    </sheetView>
  </sheetViews>
  <sheetFormatPr defaultColWidth="9.140625" defaultRowHeight="12.75"/>
  <cols>
    <col min="1" max="1" width="27.421875" style="0" hidden="1" customWidth="1"/>
    <col min="5" max="5" width="46.00390625" style="0" customWidth="1"/>
    <col min="6" max="6" width="8.8515625" style="0" customWidth="1"/>
    <col min="7" max="7" width="10.57421875" style="0" customWidth="1"/>
  </cols>
  <sheetData>
    <row r="1" spans="2:7" ht="12.75">
      <c r="B1" s="34" t="s">
        <v>80</v>
      </c>
      <c r="C1" s="35"/>
      <c r="D1" s="35"/>
      <c r="E1" s="35"/>
      <c r="F1" s="35"/>
      <c r="G1" s="35"/>
    </row>
    <row r="2" spans="2:7" ht="12.75">
      <c r="B2" s="35"/>
      <c r="C2" s="35"/>
      <c r="D2" s="35"/>
      <c r="E2" s="35"/>
      <c r="F2" s="35"/>
      <c r="G2" s="35"/>
    </row>
    <row r="3" spans="2:7" ht="12.75">
      <c r="B3" s="119" t="s">
        <v>70</v>
      </c>
      <c r="C3" s="119"/>
      <c r="D3" s="119"/>
      <c r="E3" s="119" t="s">
        <v>73</v>
      </c>
      <c r="F3" s="111" t="s">
        <v>78</v>
      </c>
      <c r="G3" s="111" t="s">
        <v>79</v>
      </c>
    </row>
    <row r="4" spans="2:7" ht="12.75">
      <c r="B4" s="20" t="s">
        <v>71</v>
      </c>
      <c r="C4" s="20" t="s">
        <v>72</v>
      </c>
      <c r="D4" s="20" t="s">
        <v>0</v>
      </c>
      <c r="E4" s="119"/>
      <c r="F4" s="112"/>
      <c r="G4" s="112"/>
    </row>
    <row r="5" spans="2:11" ht="12.75">
      <c r="B5" s="25">
        <v>852</v>
      </c>
      <c r="C5" s="25"/>
      <c r="D5" s="25"/>
      <c r="E5" s="26" t="s">
        <v>74</v>
      </c>
      <c r="F5" s="27"/>
      <c r="G5" s="27"/>
      <c r="K5" s="33"/>
    </row>
    <row r="6" spans="2:7" ht="12.75">
      <c r="B6" s="9"/>
      <c r="C6" s="28">
        <v>85219</v>
      </c>
      <c r="D6" s="29"/>
      <c r="E6" s="30" t="s">
        <v>75</v>
      </c>
      <c r="F6" s="31"/>
      <c r="G6" s="31"/>
    </row>
    <row r="7" spans="2:7" ht="12.75">
      <c r="B7" s="9"/>
      <c r="C7" s="21"/>
      <c r="D7" s="21">
        <v>4010</v>
      </c>
      <c r="E7" s="9" t="s">
        <v>37</v>
      </c>
      <c r="F7" s="22">
        <v>10000</v>
      </c>
      <c r="G7" s="9"/>
    </row>
    <row r="8" spans="2:7" ht="12.75">
      <c r="B8" s="9"/>
      <c r="C8" s="21"/>
      <c r="D8" s="21">
        <v>4110</v>
      </c>
      <c r="E8" s="9" t="s">
        <v>57</v>
      </c>
      <c r="F8" s="22">
        <v>3800</v>
      </c>
      <c r="G8" s="9"/>
    </row>
    <row r="9" spans="2:7" ht="12.75">
      <c r="B9" s="9"/>
      <c r="C9" s="21"/>
      <c r="D9" s="21">
        <v>4120</v>
      </c>
      <c r="E9" s="9" t="s">
        <v>28</v>
      </c>
      <c r="F9" s="23">
        <v>940</v>
      </c>
      <c r="G9" s="9"/>
    </row>
    <row r="10" spans="2:7" ht="12.75">
      <c r="B10" s="9"/>
      <c r="C10" s="21"/>
      <c r="D10" s="21">
        <v>4170</v>
      </c>
      <c r="E10" s="9" t="s">
        <v>58</v>
      </c>
      <c r="F10" s="22">
        <v>13200</v>
      </c>
      <c r="G10" s="9"/>
    </row>
    <row r="11" spans="2:7" ht="25.5">
      <c r="B11" s="9"/>
      <c r="C11" s="21"/>
      <c r="D11" s="21">
        <v>4210</v>
      </c>
      <c r="E11" s="24" t="s">
        <v>76</v>
      </c>
      <c r="F11" s="22">
        <v>15620</v>
      </c>
      <c r="G11" s="9"/>
    </row>
    <row r="12" spans="2:7" ht="12.75">
      <c r="B12" s="9"/>
      <c r="C12" s="21"/>
      <c r="D12" s="21">
        <v>4300</v>
      </c>
      <c r="E12" s="9" t="s">
        <v>30</v>
      </c>
      <c r="F12" s="22">
        <v>5000</v>
      </c>
      <c r="G12" s="9"/>
    </row>
    <row r="13" spans="2:7" ht="12.75">
      <c r="B13" s="9"/>
      <c r="C13" s="21"/>
      <c r="D13" s="21">
        <v>4350</v>
      </c>
      <c r="E13" s="9" t="s">
        <v>61</v>
      </c>
      <c r="F13" s="22">
        <v>500</v>
      </c>
      <c r="G13" s="9"/>
    </row>
    <row r="14" spans="2:7" ht="12.75">
      <c r="B14" s="9"/>
      <c r="C14" s="21"/>
      <c r="D14" s="21">
        <v>4410</v>
      </c>
      <c r="E14" s="9" t="s">
        <v>77</v>
      </c>
      <c r="F14" s="22">
        <v>940</v>
      </c>
      <c r="G14" s="9"/>
    </row>
    <row r="15" spans="2:7" ht="12.75">
      <c r="B15" s="116" t="s">
        <v>67</v>
      </c>
      <c r="C15" s="121"/>
      <c r="D15" s="122"/>
      <c r="E15" s="26"/>
      <c r="F15" s="32">
        <f>SUM(F7:F14)</f>
        <v>50000</v>
      </c>
      <c r="G15" s="27"/>
    </row>
    <row r="22" spans="2:7" ht="12.75">
      <c r="B22" s="119" t="s">
        <v>70</v>
      </c>
      <c r="C22" s="120"/>
      <c r="D22" s="120"/>
      <c r="E22" s="119" t="s">
        <v>73</v>
      </c>
      <c r="F22" s="94" t="s">
        <v>81</v>
      </c>
      <c r="G22" s="94" t="s">
        <v>82</v>
      </c>
    </row>
    <row r="23" spans="2:7" ht="12.75">
      <c r="B23" s="20" t="s">
        <v>71</v>
      </c>
      <c r="C23" s="20" t="s">
        <v>72</v>
      </c>
      <c r="D23" s="20" t="s">
        <v>0</v>
      </c>
      <c r="E23" s="119"/>
      <c r="F23" s="94"/>
      <c r="G23" s="94"/>
    </row>
    <row r="24" spans="2:7" ht="12.75">
      <c r="B24" s="26">
        <v>852</v>
      </c>
      <c r="C24" s="26"/>
      <c r="D24" s="26"/>
      <c r="E24" s="26" t="s">
        <v>74</v>
      </c>
      <c r="F24" s="27"/>
      <c r="G24" s="27"/>
    </row>
    <row r="25" spans="2:7" ht="12.75">
      <c r="B25" s="31"/>
      <c r="C25" s="28">
        <v>85295</v>
      </c>
      <c r="D25" s="30"/>
      <c r="E25" s="30" t="s">
        <v>85</v>
      </c>
      <c r="F25" s="31"/>
      <c r="G25" s="31"/>
    </row>
    <row r="26" spans="2:7" ht="12.75">
      <c r="B26" s="9"/>
      <c r="C26" s="9"/>
      <c r="D26" s="21">
        <v>4018</v>
      </c>
      <c r="E26" s="9" t="s">
        <v>37</v>
      </c>
      <c r="F26" s="9"/>
      <c r="G26" s="22">
        <v>31441</v>
      </c>
    </row>
    <row r="27" spans="2:7" ht="12.75">
      <c r="B27" s="9"/>
      <c r="C27" s="9"/>
      <c r="D27" s="21">
        <v>4118</v>
      </c>
      <c r="E27" s="9" t="s">
        <v>57</v>
      </c>
      <c r="F27" s="9"/>
      <c r="G27" s="22">
        <v>10560</v>
      </c>
    </row>
    <row r="28" spans="2:7" ht="12.75">
      <c r="B28" s="9"/>
      <c r="C28" s="9"/>
      <c r="D28" s="21">
        <v>4128</v>
      </c>
      <c r="E28" s="9" t="s">
        <v>28</v>
      </c>
      <c r="F28" s="9"/>
      <c r="G28" s="22">
        <v>1340</v>
      </c>
    </row>
    <row r="29" spans="2:7" ht="12.75">
      <c r="B29" s="9"/>
      <c r="C29" s="9"/>
      <c r="D29" s="21">
        <v>4178</v>
      </c>
      <c r="E29" s="9" t="s">
        <v>58</v>
      </c>
      <c r="F29" s="9"/>
      <c r="G29" s="22">
        <v>30341</v>
      </c>
    </row>
    <row r="30" spans="2:7" ht="25.5">
      <c r="B30" s="9"/>
      <c r="C30" s="9"/>
      <c r="D30" s="21">
        <v>4218</v>
      </c>
      <c r="E30" s="24" t="s">
        <v>76</v>
      </c>
      <c r="F30" s="9"/>
      <c r="G30" s="22">
        <v>31000</v>
      </c>
    </row>
    <row r="31" spans="2:7" ht="12.75">
      <c r="B31" s="9"/>
      <c r="C31" s="9"/>
      <c r="D31" s="21">
        <v>4308</v>
      </c>
      <c r="E31" s="9" t="s">
        <v>30</v>
      </c>
      <c r="F31" s="9"/>
      <c r="G31" s="22">
        <v>35199</v>
      </c>
    </row>
    <row r="32" spans="2:7" ht="12.75">
      <c r="B32" s="9"/>
      <c r="C32" s="9"/>
      <c r="D32" s="21">
        <v>4418</v>
      </c>
      <c r="E32" s="9" t="s">
        <v>77</v>
      </c>
      <c r="F32" s="9"/>
      <c r="G32" s="22">
        <v>1723</v>
      </c>
    </row>
    <row r="33" spans="2:7" ht="12.75">
      <c r="B33" s="116" t="s">
        <v>67</v>
      </c>
      <c r="C33" s="117"/>
      <c r="D33" s="118"/>
      <c r="E33" s="27"/>
      <c r="F33" s="27"/>
      <c r="G33" s="32">
        <f>SUM(G26:G32)</f>
        <v>141604</v>
      </c>
    </row>
    <row r="41" spans="2:7" ht="12.75">
      <c r="B41" s="113" t="s">
        <v>83</v>
      </c>
      <c r="C41" s="114"/>
      <c r="D41" s="115"/>
      <c r="E41" s="109" t="s">
        <v>73</v>
      </c>
      <c r="F41" s="111" t="s">
        <v>84</v>
      </c>
      <c r="G41" s="111" t="s">
        <v>82</v>
      </c>
    </row>
    <row r="42" spans="2:7" ht="12.75">
      <c r="B42" s="20" t="s">
        <v>71</v>
      </c>
      <c r="C42" s="20" t="s">
        <v>72</v>
      </c>
      <c r="D42" s="20" t="s">
        <v>0</v>
      </c>
      <c r="E42" s="110"/>
      <c r="F42" s="112"/>
      <c r="G42" s="112"/>
    </row>
    <row r="43" spans="2:7" ht="15">
      <c r="B43" s="25">
        <v>852</v>
      </c>
      <c r="C43" s="36"/>
      <c r="D43" s="36"/>
      <c r="E43" s="26" t="s">
        <v>74</v>
      </c>
      <c r="F43" s="27"/>
      <c r="G43" s="37"/>
    </row>
    <row r="44" spans="2:7" ht="12.75">
      <c r="B44" s="29"/>
      <c r="C44" s="28">
        <v>85295</v>
      </c>
      <c r="D44" s="29"/>
      <c r="E44" s="30" t="s">
        <v>85</v>
      </c>
      <c r="F44" s="31"/>
      <c r="G44" s="38"/>
    </row>
    <row r="45" spans="2:7" ht="12.75">
      <c r="B45" s="21"/>
      <c r="C45" s="21"/>
      <c r="D45" s="21">
        <v>4018</v>
      </c>
      <c r="E45" s="9" t="s">
        <v>37</v>
      </c>
      <c r="F45" s="9"/>
      <c r="G45" s="22">
        <v>53700</v>
      </c>
    </row>
    <row r="46" spans="2:7" ht="12.75">
      <c r="B46" s="21"/>
      <c r="C46" s="21"/>
      <c r="D46" s="21">
        <v>4118</v>
      </c>
      <c r="E46" s="9" t="s">
        <v>27</v>
      </c>
      <c r="F46" s="9"/>
      <c r="G46" s="22">
        <v>17850</v>
      </c>
    </row>
    <row r="47" spans="2:7" ht="12.75">
      <c r="B47" s="21"/>
      <c r="C47" s="21"/>
      <c r="D47" s="21">
        <v>4128</v>
      </c>
      <c r="E47" s="9" t="s">
        <v>28</v>
      </c>
      <c r="F47" s="9"/>
      <c r="G47" s="22">
        <v>2410</v>
      </c>
    </row>
    <row r="48" spans="2:7" ht="12.75">
      <c r="B48" s="21"/>
      <c r="C48" s="21"/>
      <c r="D48" s="21">
        <v>4178</v>
      </c>
      <c r="E48" s="9" t="s">
        <v>58</v>
      </c>
      <c r="F48" s="9"/>
      <c r="G48" s="22">
        <v>52352</v>
      </c>
    </row>
    <row r="49" spans="2:7" ht="25.5">
      <c r="B49" s="21"/>
      <c r="C49" s="21"/>
      <c r="D49" s="21">
        <v>4218</v>
      </c>
      <c r="E49" s="24" t="s">
        <v>76</v>
      </c>
      <c r="F49" s="9"/>
      <c r="G49" s="22">
        <v>50000</v>
      </c>
    </row>
    <row r="50" spans="2:7" ht="12.75">
      <c r="B50" s="21"/>
      <c r="C50" s="21"/>
      <c r="D50" s="21">
        <v>4308</v>
      </c>
      <c r="E50" s="9" t="s">
        <v>30</v>
      </c>
      <c r="F50" s="9"/>
      <c r="G50" s="22">
        <v>63613</v>
      </c>
    </row>
    <row r="51" spans="2:7" ht="12.75">
      <c r="B51" s="21"/>
      <c r="C51" s="21"/>
      <c r="D51" s="21">
        <v>4418</v>
      </c>
      <c r="E51" s="9" t="s">
        <v>77</v>
      </c>
      <c r="F51" s="9"/>
      <c r="G51" s="22">
        <v>2825</v>
      </c>
    </row>
    <row r="52" spans="2:7" ht="12.75">
      <c r="B52" s="108" t="s">
        <v>67</v>
      </c>
      <c r="C52" s="108"/>
      <c r="D52" s="108"/>
      <c r="E52" s="26"/>
      <c r="F52" s="26"/>
      <c r="G52" s="32">
        <f>SUM(G45:G51)</f>
        <v>242750</v>
      </c>
    </row>
  </sheetData>
  <mergeCells count="15">
    <mergeCell ref="B33:D33"/>
    <mergeCell ref="G3:G4"/>
    <mergeCell ref="B22:D22"/>
    <mergeCell ref="E22:E23"/>
    <mergeCell ref="F22:F23"/>
    <mergeCell ref="G22:G23"/>
    <mergeCell ref="B15:D15"/>
    <mergeCell ref="B3:D3"/>
    <mergeCell ref="E3:E4"/>
    <mergeCell ref="F3:F4"/>
    <mergeCell ref="B52:D52"/>
    <mergeCell ref="E41:E42"/>
    <mergeCell ref="F41:F42"/>
    <mergeCell ref="G41:G42"/>
    <mergeCell ref="B41:D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Gminny Ośrodek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</dc:creator>
  <cp:keywords/>
  <dc:description/>
  <cp:lastModifiedBy>UG</cp:lastModifiedBy>
  <cp:lastPrinted>2012-08-10T09:57:10Z</cp:lastPrinted>
  <dcterms:created xsi:type="dcterms:W3CDTF">2005-11-16T13:18:33Z</dcterms:created>
  <dcterms:modified xsi:type="dcterms:W3CDTF">2012-08-10T10:03:33Z</dcterms:modified>
  <cp:category/>
  <cp:version/>
  <cp:contentType/>
  <cp:contentStatus/>
</cp:coreProperties>
</file>