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<sst xmlns="http://schemas.openxmlformats.org/spreadsheetml/2006/main" count="89" uniqueCount="68">
  <si>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</si>
  <si>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</si>
  <si>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</si>
  <si>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</si>
  <si>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</si>
  <si>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</si>
  <si>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</si>
  <si>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</si>
  <si>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</si>
  <si>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</si>
  <si>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</si>
  <si>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</si>
  <si>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</si>
  <si>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</si>
  <si>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</si>
  <si>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</si>
  <si>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</si>
  <si>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</si>
  <si>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</si>
  <si>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</si>
  <si>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</si>
  <si>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</si>
  <si>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</si>
  <si>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</si>
  <si>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</si>
  <si>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</si>
  <si>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</si>
  <si>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</si>
  <si>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</si>
  <si>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</si>
  <si>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</si>
  <si>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</si>
  <si>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</si>
  <si>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</si>
  <si>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</si>
  <si>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</si>
  <si>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</si>
  <si>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</si>
  <si>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</si>
  <si>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</si>
  <si>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</si>
  <si>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</si>
  <si>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</si>
  <si>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</si>
  <si>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</si>
  <si>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</si>
  <si>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</si>
  <si>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Wczesne wspomaganie dziecka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</si>
  <si>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</si>
  <si>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</si>
  <si>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</si>
  <si>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</si>
  <si>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</si>
  <si>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</si>
  <si>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 xml:space="preserve">Rozwój elektronicznej  administracji w samorządach woj. mazowieckiego wspomagającej niwelowanie dwudzielności potencjału województwa </t>
  </si>
  <si>
    <t>Odszkodowanie za grunty przeznaczone na poszerzenie  drogi powiatowej ul. Szkolnej na odcinku od ul. Sportowej do ul.Tygrysiej  w Lesznowoli - dz. nr 228/3 i część działek 228/1, 331 i 332</t>
  </si>
  <si>
    <t>Projekt i budowa chodnika ul. M.Świątkiewicz w Jabłonowie- Mrokowie</t>
  </si>
  <si>
    <t>Komenda wojewódzka policji</t>
  </si>
  <si>
    <t>Przebudowa drogi powiatowej nr 2849 W  ul. Ogrodowa w Woli Mrokowskiej - pomoc finansowa dla  Powiatu Piaseczyńskiego</t>
  </si>
  <si>
    <t>Poprawa bezpieczeństwa na terenie Gminy-  służby ponadnormatywne i nagrody dla pracowników Komisariatu Policji w Lesznowoli</t>
  </si>
  <si>
    <t>2540</t>
  </si>
  <si>
    <t>Lesznowola - Budowa sygnalizacji świetlnej w ciągu drogi wojewódzkiej nr 721 (skrzyżowanie ul. Słonecznej i ul. Szkolnej) - I etap - opracowanie dokumentacji</t>
  </si>
  <si>
    <t xml:space="preserve">Dotacje udzielone w 2015 roku z budżetu gminy podmiotom należącym i nie należącym do sektora finansów publicznych  - po zmianach                                                                                   </t>
  </si>
  <si>
    <t>do Uchwały</t>
  </si>
  <si>
    <t>Rady Gminy Lesznowola</t>
  </si>
  <si>
    <t xml:space="preserve">z dnia </t>
  </si>
  <si>
    <t>Budowa chodnika ul. Przyszłości  - I etap w Łazach II</t>
  </si>
  <si>
    <t xml:space="preserve">Plan w pozycjach 1, 4, 5, 7, 8, 9  i 11 doczy wydatków majątkowych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</si>
</sst>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i/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5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5" xfId="0" applyFont="1" applyFill="1" applyBorder="1" applyAlignment="1">
      <alignment vertical="center"/>
    </xf>
    <xf numFmtId="1" fontId="26" fillId="36" borderId="15" xfId="0" applyNumberFormat="1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vertical="center" wrapText="1"/>
    </xf>
    <xf numFmtId="3" fontId="26" fillId="36" borderId="15" xfId="0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4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" fillId="35" borderId="14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6" fillId="36" borderId="16" xfId="0" applyFont="1" applyFill="1" applyBorder="1" applyAlignment="1">
      <alignment vertical="center"/>
    </xf>
    <xf numFmtId="3" fontId="27" fillId="4" borderId="14" xfId="0" applyNumberFormat="1" applyFont="1" applyFill="1" applyBorder="1" applyAlignment="1">
      <alignment vertical="center"/>
    </xf>
    <xf numFmtId="3" fontId="27" fillId="34" borderId="14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4" fillId="36" borderId="14" xfId="0" applyNumberFormat="1" applyFont="1" applyFill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" fillId="6" borderId="18" xfId="0" applyNumberFormat="1" applyFont="1" applyFill="1" applyBorder="1" applyAlignment="1">
      <alignment vertical="center"/>
    </xf>
    <xf numFmtId="3" fontId="26" fillId="36" borderId="15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vertical="center" wrapText="1"/>
    </xf>
    <xf numFmtId="3" fontId="26" fillId="36" borderId="16" xfId="0" applyNumberFormat="1" applyFont="1" applyFill="1" applyBorder="1" applyAlignment="1">
      <alignment vertical="center"/>
    </xf>
    <xf numFmtId="3" fontId="26" fillId="36" borderId="15" xfId="0" applyNumberFormat="1" applyFont="1" applyFill="1" applyBorder="1" applyAlignment="1">
      <alignment vertical="center"/>
    </xf>
    <xf numFmtId="0" fontId="26" fillId="36" borderId="16" xfId="0" applyFont="1" applyFill="1" applyBorder="1" applyAlignment="1">
      <alignment horizontal="center" vertical="center"/>
    </xf>
    <xf numFmtId="3" fontId="26" fillId="36" borderId="15" xfId="0" applyNumberFormat="1" applyFont="1" applyFill="1" applyBorder="1" applyAlignment="1">
      <alignment horizontal="right" vertical="center"/>
    </xf>
    <xf numFmtId="1" fontId="26" fillId="36" borderId="15" xfId="0" applyNumberFormat="1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4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9" fillId="0" borderId="0" xfId="0" applyNumberFormat="1" applyFont="1" applyBorder="1" applyAlignment="1">
      <alignment vertical="center"/>
    </xf>
    <xf numFmtId="3" fontId="2" fillId="36" borderId="14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4" xfId="0" applyNumberFormat="1" applyFont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/>
    </xf>
    <xf numFmtId="3" fontId="4" fillId="36" borderId="15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26" fillId="33" borderId="10" xfId="0" applyFont="1" applyFill="1" applyBorder="1" applyAlignment="1" quotePrefix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5" fillId="37" borderId="19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>
      <alignment vertical="center" wrapText="1"/>
    </xf>
    <xf numFmtId="3" fontId="26" fillId="33" borderId="10" xfId="0" applyNumberFormat="1" applyFont="1" applyFill="1" applyBorder="1" applyAlignment="1" quotePrefix="1">
      <alignment horizontal="center" vertical="center"/>
    </xf>
    <xf numFmtId="0" fontId="32" fillId="37" borderId="10" xfId="0" applyFont="1" applyFill="1" applyBorder="1" applyAlignment="1" applyProtection="1">
      <alignment horizontal="left" vertical="center" wrapText="1" shrinkToFit="1"/>
      <protection locked="0"/>
    </xf>
    <xf numFmtId="0" fontId="33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3" fillId="8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33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" fontId="26" fillId="33" borderId="15" xfId="0" applyNumberFormat="1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3" fontId="27" fillId="36" borderId="20" xfId="0" applyNumberFormat="1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vertical="center"/>
    </xf>
    <xf numFmtId="3" fontId="2" fillId="36" borderId="20" xfId="0" applyNumberFormat="1" applyFont="1" applyFill="1" applyBorder="1" applyAlignment="1">
      <alignment vertical="center"/>
    </xf>
    <xf numFmtId="0" fontId="24" fillId="36" borderId="20" xfId="0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" fillId="35" borderId="13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6" borderId="13" xfId="0" applyFont="1" applyFill="1" applyBorder="1" applyAlignment="1">
      <alignment vertical="center" wrapText="1"/>
    </xf>
    <xf numFmtId="0" fontId="25" fillId="4" borderId="13" xfId="0" applyFont="1" applyFill="1" applyBorder="1" applyAlignment="1">
      <alignment vertical="center"/>
    </xf>
    <xf numFmtId="0" fontId="25" fillId="4" borderId="21" xfId="0" applyFont="1" applyFill="1" applyBorder="1" applyAlignment="1">
      <alignment vertical="center"/>
    </xf>
    <xf numFmtId="0" fontId="25" fillId="4" borderId="1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44">
      <selection activeCell="T60" sqref="T60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1.00390625" style="1" customWidth="1"/>
    <col min="6" max="6" width="10.125" style="1" customWidth="1"/>
    <col min="7" max="7" width="9.375" style="1" customWidth="1"/>
    <col min="8" max="8" width="10.875" style="1" customWidth="1"/>
    <col min="9" max="9" width="10.125" style="1" customWidth="1"/>
    <col min="10" max="10" width="9.875" style="1" customWidth="1"/>
    <col min="11" max="11" width="10.625" style="1" customWidth="1"/>
    <col min="12" max="12" width="7.625" style="1" customWidth="1"/>
    <col min="13" max="13" width="22.7539062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18</v>
      </c>
      <c r="M1" s="4"/>
    </row>
    <row r="2" spans="1:13" ht="12.75">
      <c r="A2" s="2"/>
      <c r="B2" s="2"/>
      <c r="C2" s="2"/>
      <c r="D2" s="2"/>
      <c r="E2" s="2"/>
      <c r="F2" s="2"/>
      <c r="G2" s="109"/>
      <c r="H2" s="48"/>
      <c r="I2" s="4"/>
      <c r="J2" s="4"/>
      <c r="K2" s="4"/>
      <c r="L2" s="4" t="s">
        <v>63</v>
      </c>
      <c r="M2" s="4"/>
    </row>
    <row r="3" spans="1:13" ht="12.75">
      <c r="A3" s="2"/>
      <c r="B3" s="2"/>
      <c r="C3" s="2"/>
      <c r="D3" s="2"/>
      <c r="E3" s="2"/>
      <c r="F3" s="2"/>
      <c r="G3" s="109"/>
      <c r="H3" s="48"/>
      <c r="I3" s="4"/>
      <c r="J3" s="4"/>
      <c r="K3" s="4"/>
      <c r="L3" s="4" t="s">
        <v>64</v>
      </c>
      <c r="M3" s="4"/>
    </row>
    <row r="4" spans="1:13" ht="12.75" customHeight="1">
      <c r="A4" s="2"/>
      <c r="B4" s="2"/>
      <c r="C4" s="2"/>
      <c r="D4" s="2"/>
      <c r="E4" s="2"/>
      <c r="F4" s="2"/>
      <c r="G4" s="109"/>
      <c r="H4" s="48"/>
      <c r="I4" s="4"/>
      <c r="J4" s="4"/>
      <c r="K4" s="4"/>
      <c r="L4" s="4" t="s">
        <v>65</v>
      </c>
      <c r="M4" s="4"/>
    </row>
    <row r="5" spans="1:13" ht="1.5" customHeight="1">
      <c r="A5" s="2"/>
      <c r="B5" s="2"/>
      <c r="C5" s="2"/>
      <c r="D5" s="2"/>
      <c r="E5" s="2"/>
      <c r="F5" s="2"/>
      <c r="G5" s="109"/>
      <c r="H5" s="48"/>
      <c r="I5" s="2"/>
      <c r="J5" s="109"/>
      <c r="K5" s="48"/>
      <c r="L5" s="2"/>
      <c r="M5" s="2"/>
    </row>
    <row r="6" spans="1:13" ht="34.5" customHeight="1">
      <c r="A6" s="183" t="s">
        <v>62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3.5" customHeight="1">
      <c r="A7" s="185" t="s">
        <v>19</v>
      </c>
      <c r="B7" s="176" t="s">
        <v>1</v>
      </c>
      <c r="C7" s="176" t="s">
        <v>2</v>
      </c>
      <c r="D7" s="176" t="s">
        <v>0</v>
      </c>
      <c r="E7" s="173" t="s">
        <v>8</v>
      </c>
      <c r="F7" s="193" t="s">
        <v>7</v>
      </c>
      <c r="G7" s="193"/>
      <c r="H7" s="193"/>
      <c r="I7" s="193"/>
      <c r="J7" s="193"/>
      <c r="K7" s="193"/>
      <c r="L7" s="193"/>
      <c r="M7" s="187" t="s">
        <v>6</v>
      </c>
    </row>
    <row r="8" spans="1:13" ht="13.5" customHeight="1">
      <c r="A8" s="186"/>
      <c r="B8" s="177"/>
      <c r="C8" s="177"/>
      <c r="D8" s="177"/>
      <c r="E8" s="174"/>
      <c r="F8" s="170" t="s">
        <v>5</v>
      </c>
      <c r="G8" s="170"/>
      <c r="H8" s="170"/>
      <c r="I8" s="171" t="s">
        <v>17</v>
      </c>
      <c r="J8" s="171"/>
      <c r="K8" s="172"/>
      <c r="L8" s="52" t="s">
        <v>24</v>
      </c>
      <c r="M8" s="188"/>
    </row>
    <row r="9" spans="1:13" ht="18.75" customHeight="1">
      <c r="A9" s="178"/>
      <c r="B9" s="178"/>
      <c r="C9" s="178"/>
      <c r="D9" s="178"/>
      <c r="E9" s="175"/>
      <c r="F9" s="113" t="s">
        <v>35</v>
      </c>
      <c r="G9" s="113" t="s">
        <v>51</v>
      </c>
      <c r="H9" s="114" t="s">
        <v>36</v>
      </c>
      <c r="I9" s="115" t="s">
        <v>35</v>
      </c>
      <c r="J9" s="115" t="s">
        <v>51</v>
      </c>
      <c r="K9" s="114" t="s">
        <v>36</v>
      </c>
      <c r="L9" s="114"/>
      <c r="M9" s="189"/>
    </row>
    <row r="10" spans="1:13" ht="16.5" customHeight="1">
      <c r="A10" s="5"/>
      <c r="B10" s="190" t="s">
        <v>22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2"/>
    </row>
    <row r="11" spans="1:13" ht="87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77">
        <v>51049</v>
      </c>
      <c r="J11" s="77"/>
      <c r="K11" s="77">
        <f>I11+J11</f>
        <v>51049</v>
      </c>
      <c r="L11" s="9"/>
      <c r="M11" s="16" t="s">
        <v>33</v>
      </c>
    </row>
    <row r="12" spans="1:13" ht="25.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78">
        <v>1553000</v>
      </c>
      <c r="J12" s="78"/>
      <c r="K12" s="77">
        <f aca="true" t="shared" si="0" ref="K12:K22">I12+J12</f>
        <v>1553000</v>
      </c>
      <c r="L12" s="8"/>
      <c r="M12" s="16" t="s">
        <v>20</v>
      </c>
    </row>
    <row r="13" spans="1:13" ht="25.5" customHeight="1">
      <c r="A13" s="6">
        <v>3</v>
      </c>
      <c r="B13" s="5">
        <v>600</v>
      </c>
      <c r="C13" s="11">
        <v>60004</v>
      </c>
      <c r="D13" s="5">
        <v>2310</v>
      </c>
      <c r="E13" s="14" t="s">
        <v>11</v>
      </c>
      <c r="F13" s="15"/>
      <c r="G13" s="15"/>
      <c r="H13" s="15"/>
      <c r="I13" s="78">
        <v>715000</v>
      </c>
      <c r="J13" s="78"/>
      <c r="K13" s="77">
        <f t="shared" si="0"/>
        <v>715000</v>
      </c>
      <c r="L13" s="8"/>
      <c r="M13" s="16" t="s">
        <v>16</v>
      </c>
    </row>
    <row r="14" spans="1:13" ht="120" customHeight="1">
      <c r="A14" s="6">
        <v>4</v>
      </c>
      <c r="B14" s="5">
        <v>600</v>
      </c>
      <c r="C14" s="11">
        <v>60013</v>
      </c>
      <c r="D14" s="5">
        <v>6300</v>
      </c>
      <c r="E14" s="10" t="s">
        <v>12</v>
      </c>
      <c r="F14" s="15"/>
      <c r="G14" s="15"/>
      <c r="H14" s="15"/>
      <c r="I14" s="78">
        <v>409981</v>
      </c>
      <c r="J14" s="78"/>
      <c r="K14" s="77">
        <f t="shared" si="0"/>
        <v>409981</v>
      </c>
      <c r="L14" s="8"/>
      <c r="M14" s="133" t="s">
        <v>48</v>
      </c>
    </row>
    <row r="15" spans="1:13" ht="77.25" customHeight="1">
      <c r="A15" s="6">
        <v>5</v>
      </c>
      <c r="B15" s="5">
        <v>600</v>
      </c>
      <c r="C15" s="11">
        <v>60013</v>
      </c>
      <c r="D15" s="5">
        <v>6300</v>
      </c>
      <c r="E15" s="10" t="s">
        <v>12</v>
      </c>
      <c r="F15" s="15"/>
      <c r="G15" s="15"/>
      <c r="H15" s="15"/>
      <c r="I15" s="78">
        <v>60000</v>
      </c>
      <c r="J15" s="78"/>
      <c r="K15" s="77">
        <f t="shared" si="0"/>
        <v>60000</v>
      </c>
      <c r="L15" s="8"/>
      <c r="M15" s="16" t="s">
        <v>61</v>
      </c>
    </row>
    <row r="16" spans="1:13" ht="88.5" customHeight="1">
      <c r="A16" s="6">
        <v>6</v>
      </c>
      <c r="B16" s="5">
        <v>600</v>
      </c>
      <c r="C16" s="11">
        <v>60014</v>
      </c>
      <c r="D16" s="5">
        <v>2710</v>
      </c>
      <c r="E16" s="44" t="s">
        <v>13</v>
      </c>
      <c r="F16" s="15"/>
      <c r="G16" s="15"/>
      <c r="H16" s="15"/>
      <c r="I16" s="78">
        <v>70000</v>
      </c>
      <c r="J16" s="78"/>
      <c r="K16" s="77">
        <f t="shared" si="0"/>
        <v>70000</v>
      </c>
      <c r="L16" s="8"/>
      <c r="M16" s="125" t="s">
        <v>55</v>
      </c>
    </row>
    <row r="17" spans="1:15" ht="54" customHeight="1">
      <c r="A17" s="6">
        <v>7</v>
      </c>
      <c r="B17" s="5">
        <v>600</v>
      </c>
      <c r="C17" s="11">
        <v>60014</v>
      </c>
      <c r="D17" s="5">
        <v>6300</v>
      </c>
      <c r="E17" s="44" t="s">
        <v>13</v>
      </c>
      <c r="F17" s="15"/>
      <c r="G17" s="15"/>
      <c r="H17" s="15"/>
      <c r="I17" s="78">
        <v>1093798</v>
      </c>
      <c r="J17" s="78"/>
      <c r="K17" s="77">
        <f t="shared" si="0"/>
        <v>1093798</v>
      </c>
      <c r="L17" s="8"/>
      <c r="M17" s="125" t="s">
        <v>58</v>
      </c>
      <c r="N17" s="120"/>
      <c r="O17" s="43"/>
    </row>
    <row r="18" spans="1:21" ht="41.25" customHeight="1">
      <c r="A18" s="6">
        <v>8</v>
      </c>
      <c r="B18" s="5">
        <v>600</v>
      </c>
      <c r="C18" s="11">
        <v>60014</v>
      </c>
      <c r="D18" s="5">
        <v>6300</v>
      </c>
      <c r="E18" s="44" t="s">
        <v>13</v>
      </c>
      <c r="F18" s="15"/>
      <c r="G18" s="15"/>
      <c r="H18" s="15"/>
      <c r="I18" s="78">
        <v>200000</v>
      </c>
      <c r="J18" s="78"/>
      <c r="K18" s="77">
        <f t="shared" si="0"/>
        <v>200000</v>
      </c>
      <c r="L18" s="8"/>
      <c r="M18" s="125" t="s">
        <v>56</v>
      </c>
      <c r="N18" s="122"/>
      <c r="O18" s="43"/>
      <c r="S18" s="111"/>
      <c r="U18" s="111"/>
    </row>
    <row r="19" spans="1:21" ht="41.25" customHeight="1">
      <c r="A19" s="6">
        <v>9</v>
      </c>
      <c r="B19" s="5">
        <v>600</v>
      </c>
      <c r="C19" s="11">
        <v>60014</v>
      </c>
      <c r="D19" s="5">
        <v>6300</v>
      </c>
      <c r="E19" s="44" t="s">
        <v>13</v>
      </c>
      <c r="F19" s="15"/>
      <c r="G19" s="15"/>
      <c r="H19" s="15"/>
      <c r="I19" s="78"/>
      <c r="J19" s="78">
        <v>50000</v>
      </c>
      <c r="K19" s="77">
        <f>I19+J19</f>
        <v>50000</v>
      </c>
      <c r="L19" s="8"/>
      <c r="M19" s="125" t="s">
        <v>66</v>
      </c>
      <c r="N19" s="122"/>
      <c r="O19" s="43"/>
      <c r="S19" s="111"/>
      <c r="U19" s="111"/>
    </row>
    <row r="20" spans="1:15" ht="43.5" customHeight="1">
      <c r="A20" s="6">
        <v>10</v>
      </c>
      <c r="B20" s="57">
        <v>750</v>
      </c>
      <c r="C20" s="57">
        <v>75020</v>
      </c>
      <c r="D20" s="57">
        <v>2710</v>
      </c>
      <c r="E20" s="44" t="s">
        <v>13</v>
      </c>
      <c r="F20" s="15"/>
      <c r="G20" s="15"/>
      <c r="H20" s="15"/>
      <c r="I20" s="78">
        <v>204000</v>
      </c>
      <c r="J20" s="78"/>
      <c r="K20" s="77">
        <f t="shared" si="0"/>
        <v>204000</v>
      </c>
      <c r="L20" s="8"/>
      <c r="M20" s="58" t="s">
        <v>53</v>
      </c>
      <c r="N20" s="43"/>
      <c r="O20" s="43"/>
    </row>
    <row r="21" spans="1:15" ht="66.75" customHeight="1">
      <c r="A21" s="6">
        <v>11</v>
      </c>
      <c r="B21" s="57">
        <v>750</v>
      </c>
      <c r="C21" s="57">
        <v>75095</v>
      </c>
      <c r="D21" s="57">
        <v>6639</v>
      </c>
      <c r="E21" s="7" t="s">
        <v>12</v>
      </c>
      <c r="F21" s="15"/>
      <c r="G21" s="15"/>
      <c r="H21" s="15"/>
      <c r="I21" s="78">
        <v>18726</v>
      </c>
      <c r="J21" s="78"/>
      <c r="K21" s="77">
        <f t="shared" si="0"/>
        <v>18726</v>
      </c>
      <c r="L21" s="8"/>
      <c r="M21" s="58" t="s">
        <v>54</v>
      </c>
      <c r="N21" s="43"/>
      <c r="O21" s="43"/>
    </row>
    <row r="22" spans="1:13" ht="66.75" customHeight="1">
      <c r="A22" s="6">
        <v>12</v>
      </c>
      <c r="B22" s="57">
        <v>754</v>
      </c>
      <c r="C22" s="57">
        <v>75404</v>
      </c>
      <c r="D22" s="57">
        <v>3000</v>
      </c>
      <c r="E22" s="134" t="s">
        <v>57</v>
      </c>
      <c r="F22" s="15"/>
      <c r="G22" s="15"/>
      <c r="H22" s="15"/>
      <c r="I22" s="78">
        <v>100000</v>
      </c>
      <c r="J22" s="78"/>
      <c r="K22" s="77">
        <f t="shared" si="0"/>
        <v>100000</v>
      </c>
      <c r="L22" s="8"/>
      <c r="M22" s="123" t="s">
        <v>59</v>
      </c>
    </row>
    <row r="23" spans="1:16" ht="21" customHeight="1">
      <c r="A23" s="6"/>
      <c r="B23" s="32"/>
      <c r="C23" s="32"/>
      <c r="D23" s="32"/>
      <c r="E23" s="33" t="s">
        <v>14</v>
      </c>
      <c r="F23" s="34"/>
      <c r="G23" s="34"/>
      <c r="H23" s="34"/>
      <c r="I23" s="79">
        <f>SUM(I11:I22)</f>
        <v>4475554</v>
      </c>
      <c r="J23" s="79">
        <f>SUM(J11:J22)</f>
        <v>50000</v>
      </c>
      <c r="K23" s="79">
        <f>SUM(K11:K22)</f>
        <v>4525554</v>
      </c>
      <c r="L23" s="33"/>
      <c r="M23" s="126"/>
      <c r="O23" s="111"/>
      <c r="P23" s="111"/>
    </row>
    <row r="24" spans="1:13" ht="32.25" customHeight="1">
      <c r="A24" s="6">
        <v>13</v>
      </c>
      <c r="B24" s="90">
        <v>801</v>
      </c>
      <c r="C24" s="100">
        <v>80110</v>
      </c>
      <c r="D24" s="90">
        <v>2590</v>
      </c>
      <c r="E24" s="101" t="s">
        <v>49</v>
      </c>
      <c r="F24" s="102">
        <v>1024590</v>
      </c>
      <c r="G24" s="102"/>
      <c r="H24" s="102">
        <f>F24+G24</f>
        <v>1024590</v>
      </c>
      <c r="I24" s="107"/>
      <c r="J24" s="107"/>
      <c r="K24" s="107"/>
      <c r="L24" s="108"/>
      <c r="M24" s="105" t="s">
        <v>50</v>
      </c>
    </row>
    <row r="25" spans="1:13" ht="32.25" customHeight="1">
      <c r="A25" s="6">
        <v>14</v>
      </c>
      <c r="B25" s="90">
        <v>801</v>
      </c>
      <c r="C25" s="100">
        <v>80150</v>
      </c>
      <c r="D25" s="90">
        <v>2590</v>
      </c>
      <c r="E25" s="101" t="s">
        <v>49</v>
      </c>
      <c r="F25" s="102">
        <v>62000</v>
      </c>
      <c r="G25" s="102"/>
      <c r="H25" s="102">
        <f>F25+G25</f>
        <v>62000</v>
      </c>
      <c r="I25" s="107"/>
      <c r="J25" s="107"/>
      <c r="K25" s="107"/>
      <c r="L25" s="108"/>
      <c r="M25" s="105" t="s">
        <v>50</v>
      </c>
    </row>
    <row r="26" spans="1:13" ht="32.25" customHeight="1">
      <c r="A26" s="6">
        <v>15</v>
      </c>
      <c r="B26" s="5">
        <v>921</v>
      </c>
      <c r="C26" s="5">
        <v>92109</v>
      </c>
      <c r="D26" s="5">
        <v>2480</v>
      </c>
      <c r="E26" s="10" t="s">
        <v>3</v>
      </c>
      <c r="F26" s="9">
        <v>2300000</v>
      </c>
      <c r="G26" s="9"/>
      <c r="H26" s="9">
        <f>F26+G26</f>
        <v>2300000</v>
      </c>
      <c r="I26" s="110"/>
      <c r="J26" s="110"/>
      <c r="K26" s="11"/>
      <c r="L26" s="11"/>
      <c r="M26" s="127" t="s">
        <v>10</v>
      </c>
    </row>
    <row r="27" spans="1:13" ht="33" customHeight="1">
      <c r="A27" s="6">
        <v>16</v>
      </c>
      <c r="B27" s="12">
        <v>921</v>
      </c>
      <c r="C27" s="12">
        <v>92116</v>
      </c>
      <c r="D27" s="12">
        <v>2480</v>
      </c>
      <c r="E27" s="13" t="s">
        <v>4</v>
      </c>
      <c r="F27" s="9">
        <v>980000</v>
      </c>
      <c r="G27" s="9"/>
      <c r="H27" s="9">
        <f>F27+G27</f>
        <v>980000</v>
      </c>
      <c r="I27" s="61"/>
      <c r="J27" s="110"/>
      <c r="K27" s="11"/>
      <c r="L27" s="11"/>
      <c r="M27" s="127" t="s">
        <v>10</v>
      </c>
    </row>
    <row r="28" spans="1:13" ht="28.5" customHeight="1">
      <c r="A28" s="162" t="s">
        <v>37</v>
      </c>
      <c r="B28" s="163"/>
      <c r="C28" s="163"/>
      <c r="D28" s="163"/>
      <c r="E28" s="164"/>
      <c r="F28" s="34">
        <f>SUM(F24:F27)</f>
        <v>4366590</v>
      </c>
      <c r="G28" s="34">
        <f>SUM(G24:G27)</f>
        <v>0</v>
      </c>
      <c r="H28" s="34">
        <f>SUM(H17:H27)</f>
        <v>4366590</v>
      </c>
      <c r="I28" s="80"/>
      <c r="J28" s="80"/>
      <c r="K28" s="33"/>
      <c r="L28" s="33"/>
      <c r="M28" s="126"/>
    </row>
    <row r="29" spans="1:16" ht="33.75" customHeight="1">
      <c r="A29" s="180" t="s">
        <v>21</v>
      </c>
      <c r="B29" s="181"/>
      <c r="C29" s="181"/>
      <c r="D29" s="181"/>
      <c r="E29" s="182"/>
      <c r="F29" s="19">
        <f>F28</f>
        <v>4366590</v>
      </c>
      <c r="G29" s="19">
        <f>G28</f>
        <v>0</v>
      </c>
      <c r="H29" s="19">
        <f>H28</f>
        <v>4366590</v>
      </c>
      <c r="I29" s="81">
        <f>I23</f>
        <v>4475554</v>
      </c>
      <c r="J29" s="112">
        <f>J23</f>
        <v>50000</v>
      </c>
      <c r="K29" s="17">
        <f>K23</f>
        <v>4525554</v>
      </c>
      <c r="L29" s="11"/>
      <c r="M29" s="127"/>
      <c r="P29" s="111"/>
    </row>
    <row r="30" spans="1:13" ht="27.75" customHeight="1">
      <c r="A30" s="2"/>
      <c r="B30" s="179" t="s">
        <v>23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28"/>
    </row>
    <row r="31" spans="1:13" ht="31.5" customHeight="1">
      <c r="A31" s="91">
        <v>17</v>
      </c>
      <c r="B31" s="64">
        <v>801</v>
      </c>
      <c r="C31" s="64">
        <v>80101</v>
      </c>
      <c r="D31" s="64">
        <v>2540</v>
      </c>
      <c r="E31" s="65" t="s">
        <v>39</v>
      </c>
      <c r="F31" s="89">
        <v>2707795</v>
      </c>
      <c r="G31" s="94"/>
      <c r="H31" s="89">
        <f aca="true" t="shared" si="1" ref="H31:H36">F31+G31</f>
        <v>2707795</v>
      </c>
      <c r="I31" s="82"/>
      <c r="J31" s="82"/>
      <c r="K31" s="63"/>
      <c r="L31" s="63"/>
      <c r="M31" s="92"/>
    </row>
    <row r="32" spans="1:13" ht="31.5" customHeight="1">
      <c r="A32" s="91">
        <v>18</v>
      </c>
      <c r="B32" s="97">
        <v>801</v>
      </c>
      <c r="C32" s="97">
        <v>80103</v>
      </c>
      <c r="D32" s="97">
        <v>2540</v>
      </c>
      <c r="E32" s="98" t="s">
        <v>40</v>
      </c>
      <c r="F32" s="96">
        <v>1204141</v>
      </c>
      <c r="G32" s="96">
        <v>-31000</v>
      </c>
      <c r="H32" s="94">
        <f t="shared" si="1"/>
        <v>1173141</v>
      </c>
      <c r="I32" s="95"/>
      <c r="J32" s="95"/>
      <c r="K32" s="67"/>
      <c r="L32" s="91"/>
      <c r="M32" s="92"/>
    </row>
    <row r="33" spans="1:13" ht="31.5" customHeight="1">
      <c r="A33" s="91">
        <v>19</v>
      </c>
      <c r="B33" s="91">
        <v>801</v>
      </c>
      <c r="C33" s="91">
        <v>80104</v>
      </c>
      <c r="D33" s="91">
        <v>2540</v>
      </c>
      <c r="E33" s="99" t="s">
        <v>41</v>
      </c>
      <c r="F33" s="94">
        <v>10609603</v>
      </c>
      <c r="G33" s="116"/>
      <c r="H33" s="94">
        <f t="shared" si="1"/>
        <v>10609603</v>
      </c>
      <c r="I33" s="93"/>
      <c r="J33" s="93"/>
      <c r="K33" s="66"/>
      <c r="L33" s="94"/>
      <c r="M33" s="92"/>
    </row>
    <row r="34" spans="1:13" ht="31.5" customHeight="1">
      <c r="A34" s="91">
        <v>20</v>
      </c>
      <c r="B34" s="90">
        <v>801</v>
      </c>
      <c r="C34" s="100">
        <v>80106</v>
      </c>
      <c r="D34" s="90">
        <v>2540</v>
      </c>
      <c r="E34" s="101" t="s">
        <v>44</v>
      </c>
      <c r="F34" s="102">
        <v>749097</v>
      </c>
      <c r="G34" s="102"/>
      <c r="H34" s="94">
        <f t="shared" si="1"/>
        <v>749097</v>
      </c>
      <c r="I34" s="93"/>
      <c r="J34" s="93"/>
      <c r="K34" s="94"/>
      <c r="L34" s="94"/>
      <c r="M34" s="92"/>
    </row>
    <row r="35" spans="1:13" ht="31.5" customHeight="1">
      <c r="A35" s="91">
        <v>21</v>
      </c>
      <c r="B35" s="91">
        <v>801</v>
      </c>
      <c r="C35" s="91">
        <v>80149</v>
      </c>
      <c r="D35" s="91">
        <v>2540</v>
      </c>
      <c r="E35" s="99" t="s">
        <v>41</v>
      </c>
      <c r="F35" s="94">
        <v>425000</v>
      </c>
      <c r="G35" s="116"/>
      <c r="H35" s="94">
        <f t="shared" si="1"/>
        <v>425000</v>
      </c>
      <c r="I35" s="93"/>
      <c r="J35" s="93"/>
      <c r="K35" s="94"/>
      <c r="L35" s="94"/>
      <c r="M35" s="92"/>
    </row>
    <row r="36" spans="1:13" ht="31.5" customHeight="1">
      <c r="A36" s="91">
        <v>22</v>
      </c>
      <c r="B36" s="90">
        <v>801</v>
      </c>
      <c r="C36" s="100">
        <v>80150</v>
      </c>
      <c r="D36" s="90">
        <v>2540</v>
      </c>
      <c r="E36" s="101" t="s">
        <v>44</v>
      </c>
      <c r="F36" s="102">
        <v>478000</v>
      </c>
      <c r="G36" s="102"/>
      <c r="H36" s="94">
        <f t="shared" si="1"/>
        <v>478000</v>
      </c>
      <c r="I36" s="103"/>
      <c r="J36" s="103"/>
      <c r="K36" s="104"/>
      <c r="L36" s="104"/>
      <c r="M36" s="105"/>
    </row>
    <row r="37" spans="1:16" ht="22.5" customHeight="1">
      <c r="A37" s="100"/>
      <c r="B37" s="53">
        <v>801</v>
      </c>
      <c r="C37" s="53"/>
      <c r="D37" s="53"/>
      <c r="E37" s="54" t="s">
        <v>9</v>
      </c>
      <c r="F37" s="30">
        <f>SUM(F31:F36)</f>
        <v>16173636</v>
      </c>
      <c r="G37" s="135">
        <f>SUM(G31:G36)</f>
        <v>-31000</v>
      </c>
      <c r="H37" s="30">
        <f>SUM(H31:H36)</f>
        <v>16142636</v>
      </c>
      <c r="I37" s="83"/>
      <c r="J37" s="83"/>
      <c r="K37" s="30"/>
      <c r="L37" s="54"/>
      <c r="M37" s="129"/>
      <c r="P37" s="111">
        <f>F37+G37</f>
        <v>16142636</v>
      </c>
    </row>
    <row r="38" spans="1:13" ht="20.25" customHeight="1">
      <c r="A38" s="100">
        <v>23</v>
      </c>
      <c r="B38" s="68">
        <v>854</v>
      </c>
      <c r="C38" s="69">
        <v>85404</v>
      </c>
      <c r="D38" s="76" t="s">
        <v>60</v>
      </c>
      <c r="E38" s="70" t="s">
        <v>46</v>
      </c>
      <c r="F38" s="9">
        <v>71996</v>
      </c>
      <c r="G38" s="8"/>
      <c r="H38" s="9">
        <f>F38+G38</f>
        <v>71996</v>
      </c>
      <c r="I38" s="77"/>
      <c r="J38" s="77"/>
      <c r="K38" s="9"/>
      <c r="L38" s="9"/>
      <c r="M38" s="130" t="s">
        <v>47</v>
      </c>
    </row>
    <row r="39" spans="1:13" ht="21.75" customHeight="1">
      <c r="A39" s="51"/>
      <c r="B39" s="24">
        <v>854</v>
      </c>
      <c r="C39" s="25">
        <v>85404</v>
      </c>
      <c r="D39" s="38"/>
      <c r="E39" s="39"/>
      <c r="F39" s="40">
        <f>F38</f>
        <v>71996</v>
      </c>
      <c r="G39" s="40">
        <f>G38</f>
        <v>0</v>
      </c>
      <c r="H39" s="41">
        <f>H38</f>
        <v>71996</v>
      </c>
      <c r="I39" s="84"/>
      <c r="J39" s="84"/>
      <c r="K39" s="41"/>
      <c r="L39" s="72"/>
      <c r="M39" s="131"/>
    </row>
    <row r="40" spans="1:13" ht="27.75" customHeight="1">
      <c r="A40" s="6">
        <v>24</v>
      </c>
      <c r="B40" s="118" t="s">
        <v>29</v>
      </c>
      <c r="C40" s="118" t="s">
        <v>30</v>
      </c>
      <c r="D40" s="124" t="s">
        <v>43</v>
      </c>
      <c r="E40" s="50" t="s">
        <v>31</v>
      </c>
      <c r="F40" s="9">
        <v>300000</v>
      </c>
      <c r="G40" s="8"/>
      <c r="H40" s="9">
        <f>F40+G40</f>
        <v>300000</v>
      </c>
      <c r="I40" s="77"/>
      <c r="J40" s="77"/>
      <c r="K40" s="9"/>
      <c r="L40" s="9"/>
      <c r="M40" s="130" t="s">
        <v>42</v>
      </c>
    </row>
    <row r="41" spans="1:13" ht="21" customHeight="1">
      <c r="A41" s="36"/>
      <c r="B41" s="37" t="s">
        <v>29</v>
      </c>
      <c r="C41" s="37" t="s">
        <v>30</v>
      </c>
      <c r="D41" s="38"/>
      <c r="E41" s="39"/>
      <c r="F41" s="41">
        <f>F40</f>
        <v>300000</v>
      </c>
      <c r="G41" s="40"/>
      <c r="H41" s="40">
        <f>H40</f>
        <v>300000</v>
      </c>
      <c r="I41" s="84"/>
      <c r="J41" s="84"/>
      <c r="K41" s="41"/>
      <c r="L41" s="72"/>
      <c r="M41" s="72"/>
    </row>
    <row r="42" spans="1:13" ht="74.25" customHeight="1">
      <c r="A42" s="5">
        <v>25</v>
      </c>
      <c r="B42" s="121">
        <v>630</v>
      </c>
      <c r="C42" s="121">
        <v>63003</v>
      </c>
      <c r="D42" s="49">
        <v>2360</v>
      </c>
      <c r="E42" s="50" t="s">
        <v>34</v>
      </c>
      <c r="F42" s="11"/>
      <c r="G42" s="11"/>
      <c r="H42" s="11"/>
      <c r="I42" s="78">
        <v>40000</v>
      </c>
      <c r="J42" s="78"/>
      <c r="K42" s="15">
        <f>I42+J42</f>
        <v>40000</v>
      </c>
      <c r="L42" s="11"/>
      <c r="M42" s="71"/>
    </row>
    <row r="43" spans="1:13" ht="21.75" customHeight="1">
      <c r="A43" s="51"/>
      <c r="B43" s="21">
        <v>630</v>
      </c>
      <c r="C43" s="132">
        <v>63003</v>
      </c>
      <c r="D43" s="38"/>
      <c r="E43" s="39"/>
      <c r="F43" s="22"/>
      <c r="G43" s="22"/>
      <c r="H43" s="22"/>
      <c r="I43" s="85">
        <f>I42</f>
        <v>40000</v>
      </c>
      <c r="J43" s="85"/>
      <c r="K43" s="23">
        <f>K42</f>
        <v>40000</v>
      </c>
      <c r="L43" s="73"/>
      <c r="M43" s="74"/>
    </row>
    <row r="44" spans="1:13" ht="47.25" customHeight="1">
      <c r="A44" s="5">
        <v>26</v>
      </c>
      <c r="B44" s="47">
        <v>851</v>
      </c>
      <c r="C44" s="47">
        <v>85154</v>
      </c>
      <c r="D44" s="49">
        <v>2360</v>
      </c>
      <c r="E44" s="50" t="s">
        <v>25</v>
      </c>
      <c r="F44" s="11"/>
      <c r="G44" s="11"/>
      <c r="H44" s="11"/>
      <c r="I44" s="78">
        <v>40000</v>
      </c>
      <c r="J44" s="78"/>
      <c r="K44" s="78">
        <v>40000</v>
      </c>
      <c r="L44" s="11"/>
      <c r="M44" s="11"/>
    </row>
    <row r="45" spans="1:13" ht="20.25" customHeight="1">
      <c r="A45" s="45"/>
      <c r="B45" s="24">
        <v>851</v>
      </c>
      <c r="C45" s="25">
        <v>85154</v>
      </c>
      <c r="D45" s="38"/>
      <c r="E45" s="39"/>
      <c r="F45" s="22"/>
      <c r="G45" s="22"/>
      <c r="H45" s="22"/>
      <c r="I45" s="85">
        <f>SUM(I44:I44)</f>
        <v>40000</v>
      </c>
      <c r="J45" s="85"/>
      <c r="K45" s="85">
        <f>SUM(K44:K44)</f>
        <v>40000</v>
      </c>
      <c r="L45" s="74"/>
      <c r="M45" s="74"/>
    </row>
    <row r="46" spans="1:13" ht="33.75" customHeight="1">
      <c r="A46" s="35">
        <v>27</v>
      </c>
      <c r="B46" s="68">
        <v>853</v>
      </c>
      <c r="C46" s="69">
        <v>85305</v>
      </c>
      <c r="D46" s="76" t="s">
        <v>43</v>
      </c>
      <c r="E46" s="70" t="s">
        <v>52</v>
      </c>
      <c r="F46" s="42"/>
      <c r="G46" s="42"/>
      <c r="H46" s="42"/>
      <c r="I46" s="86">
        <v>216800</v>
      </c>
      <c r="J46" s="86"/>
      <c r="K46" s="86">
        <f>I46+J46</f>
        <v>216800</v>
      </c>
      <c r="L46" s="42"/>
      <c r="M46" s="75"/>
    </row>
    <row r="47" spans="1:13" ht="21" customHeight="1">
      <c r="A47" s="51"/>
      <c r="B47" s="24">
        <v>853</v>
      </c>
      <c r="C47" s="25">
        <v>85305</v>
      </c>
      <c r="D47" s="38"/>
      <c r="E47" s="39"/>
      <c r="F47" s="22"/>
      <c r="G47" s="22"/>
      <c r="H47" s="22"/>
      <c r="I47" s="85">
        <f>SUM(I46:I46)</f>
        <v>216800</v>
      </c>
      <c r="J47" s="85"/>
      <c r="K47" s="85">
        <f>SUM(K46:K46)</f>
        <v>216800</v>
      </c>
      <c r="L47" s="74"/>
      <c r="M47" s="74"/>
    </row>
    <row r="48" spans="1:13" ht="61.5" customHeight="1">
      <c r="A48" s="55">
        <v>28</v>
      </c>
      <c r="B48" s="46">
        <v>921</v>
      </c>
      <c r="C48" s="46">
        <v>92195</v>
      </c>
      <c r="D48" s="138">
        <v>2360</v>
      </c>
      <c r="E48" s="117" t="s">
        <v>45</v>
      </c>
      <c r="F48" s="56"/>
      <c r="G48" s="56"/>
      <c r="H48" s="56"/>
      <c r="I48" s="87">
        <v>20000</v>
      </c>
      <c r="J48" s="87"/>
      <c r="K48" s="87">
        <f>I48+J48</f>
        <v>20000</v>
      </c>
      <c r="L48" s="56"/>
      <c r="M48" s="62"/>
    </row>
    <row r="49" spans="1:13" ht="20.25" customHeight="1">
      <c r="A49" s="51"/>
      <c r="B49" s="21">
        <v>921</v>
      </c>
      <c r="C49" s="137">
        <v>92195</v>
      </c>
      <c r="D49" s="38"/>
      <c r="E49" s="39"/>
      <c r="F49" s="22"/>
      <c r="G49" s="22"/>
      <c r="H49" s="22"/>
      <c r="I49" s="85">
        <f>I48</f>
        <v>20000</v>
      </c>
      <c r="J49" s="85"/>
      <c r="K49" s="85">
        <f>K48</f>
        <v>20000</v>
      </c>
      <c r="L49" s="26"/>
      <c r="M49" s="2"/>
    </row>
    <row r="50" spans="1:13" ht="20.25" customHeight="1">
      <c r="A50" s="139"/>
      <c r="B50" s="140"/>
      <c r="C50" s="141"/>
      <c r="D50" s="142"/>
      <c r="E50" s="143"/>
      <c r="F50" s="144"/>
      <c r="G50" s="144"/>
      <c r="H50" s="144"/>
      <c r="I50" s="145"/>
      <c r="J50" s="145"/>
      <c r="K50" s="145"/>
      <c r="L50" s="146"/>
      <c r="M50" s="147"/>
    </row>
    <row r="51" spans="1:15" ht="93" customHeight="1">
      <c r="A51" s="5">
        <v>29</v>
      </c>
      <c r="B51" s="57">
        <v>926</v>
      </c>
      <c r="C51" s="57">
        <v>92605</v>
      </c>
      <c r="D51" s="49">
        <v>2360</v>
      </c>
      <c r="E51" s="16" t="s">
        <v>26</v>
      </c>
      <c r="F51" s="11"/>
      <c r="G51" s="11"/>
      <c r="H51" s="11"/>
      <c r="I51" s="78">
        <v>420000</v>
      </c>
      <c r="J51" s="78"/>
      <c r="K51" s="78">
        <f>I51+J51</f>
        <v>420000</v>
      </c>
      <c r="L51" s="11"/>
      <c r="M51" s="2"/>
      <c r="O51" s="111"/>
    </row>
    <row r="52" spans="1:13" ht="16.5" customHeight="1">
      <c r="A52" s="26"/>
      <c r="B52" s="20">
        <v>926</v>
      </c>
      <c r="C52" s="20">
        <v>92605</v>
      </c>
      <c r="D52" s="22"/>
      <c r="E52" s="22"/>
      <c r="F52" s="22"/>
      <c r="G52" s="22"/>
      <c r="H52" s="22"/>
      <c r="I52" s="85">
        <f>I51</f>
        <v>420000</v>
      </c>
      <c r="J52" s="85"/>
      <c r="K52" s="85">
        <f>K51</f>
        <v>420000</v>
      </c>
      <c r="L52" s="22"/>
      <c r="M52" s="2"/>
    </row>
    <row r="53" spans="1:13" ht="35.25" customHeight="1">
      <c r="A53" s="165" t="s">
        <v>27</v>
      </c>
      <c r="B53" s="163"/>
      <c r="C53" s="163"/>
      <c r="D53" s="163"/>
      <c r="E53" s="164"/>
      <c r="F53" s="28"/>
      <c r="G53" s="28"/>
      <c r="H53" s="28"/>
      <c r="I53" s="88">
        <f>I52+I49+I46+I45+I43+I41</f>
        <v>736800</v>
      </c>
      <c r="J53" s="88"/>
      <c r="K53" s="28">
        <f>K52+K49+K46+K45+K43+K41</f>
        <v>736800</v>
      </c>
      <c r="L53" s="29"/>
      <c r="M53" s="2"/>
    </row>
    <row r="54" spans="1:16" ht="19.5" customHeight="1">
      <c r="A54" s="27"/>
      <c r="B54" s="166" t="s">
        <v>15</v>
      </c>
      <c r="C54" s="167"/>
      <c r="D54" s="167"/>
      <c r="E54" s="168"/>
      <c r="F54" s="30">
        <f>F29+F37+F41+F39</f>
        <v>20912222</v>
      </c>
      <c r="G54" s="30">
        <f>G29+G37+G41+G39</f>
        <v>-31000</v>
      </c>
      <c r="H54" s="30">
        <f>H29+H37+H41+H39</f>
        <v>20881222</v>
      </c>
      <c r="I54" s="83">
        <f>I53+I29</f>
        <v>5212354</v>
      </c>
      <c r="J54" s="83">
        <f>J53+J29</f>
        <v>50000</v>
      </c>
      <c r="K54" s="30">
        <f>K53+K29</f>
        <v>5262354</v>
      </c>
      <c r="L54" s="31"/>
      <c r="M54" s="18"/>
      <c r="O54" s="111"/>
      <c r="P54" s="111">
        <f>F54+G54</f>
        <v>20881222</v>
      </c>
    </row>
    <row r="55" spans="1:16" ht="12.75" customHeight="1">
      <c r="A55" s="2"/>
      <c r="B55" s="169"/>
      <c r="C55" s="169"/>
      <c r="D55" s="169"/>
      <c r="E55" s="169"/>
      <c r="F55" s="169"/>
      <c r="G55" s="169"/>
      <c r="H55" s="169"/>
      <c r="I55" s="169"/>
      <c r="J55" s="109"/>
      <c r="K55" s="48"/>
      <c r="L55" s="2"/>
      <c r="M55" s="18"/>
      <c r="P55" s="111"/>
    </row>
    <row r="56" spans="1:16" ht="15" customHeight="1">
      <c r="A56" s="154"/>
      <c r="B56" s="155"/>
      <c r="C56" s="155"/>
      <c r="D56" s="155"/>
      <c r="E56" s="155"/>
      <c r="F56" s="155"/>
      <c r="G56" s="156"/>
      <c r="H56" s="152" t="s">
        <v>38</v>
      </c>
      <c r="I56" s="153"/>
      <c r="J56" s="136" t="s">
        <v>51</v>
      </c>
      <c r="K56" s="150" t="s">
        <v>36</v>
      </c>
      <c r="L56" s="151"/>
      <c r="M56" s="18"/>
      <c r="P56" s="111"/>
    </row>
    <row r="57" spans="1:16" ht="18" customHeight="1">
      <c r="A57" s="11" t="s">
        <v>67</v>
      </c>
      <c r="B57" s="11"/>
      <c r="C57" s="11"/>
      <c r="D57" s="11"/>
      <c r="E57" s="11"/>
      <c r="F57" s="11"/>
      <c r="G57" s="60"/>
      <c r="H57" s="148">
        <f>I11+I14+I17+I21+I18+I15</f>
        <v>1833554</v>
      </c>
      <c r="I57" s="149"/>
      <c r="J57" s="15">
        <f>J11+J17+J18+J15+J14+J21+J19</f>
        <v>50000</v>
      </c>
      <c r="K57" s="148">
        <f>H57+J57</f>
        <v>1883554</v>
      </c>
      <c r="L57" s="149"/>
      <c r="M57" s="59"/>
      <c r="P57" s="111"/>
    </row>
    <row r="58" spans="1:13" ht="18.75" customHeight="1">
      <c r="A58" s="154" t="s">
        <v>32</v>
      </c>
      <c r="B58" s="155"/>
      <c r="C58" s="155"/>
      <c r="D58" s="155"/>
      <c r="E58" s="155"/>
      <c r="F58" s="155"/>
      <c r="G58" s="156"/>
      <c r="H58" s="148">
        <f>F54+I54-H57</f>
        <v>24291022</v>
      </c>
      <c r="I58" s="149"/>
      <c r="J58" s="15">
        <f>G54</f>
        <v>-31000</v>
      </c>
      <c r="K58" s="148">
        <f>H58+J58</f>
        <v>24260022</v>
      </c>
      <c r="L58" s="149"/>
      <c r="M58" s="119"/>
    </row>
    <row r="59" spans="1:16" ht="18" customHeight="1">
      <c r="A59" s="159" t="s">
        <v>28</v>
      </c>
      <c r="B59" s="160"/>
      <c r="C59" s="160"/>
      <c r="D59" s="160"/>
      <c r="E59" s="160"/>
      <c r="F59" s="160"/>
      <c r="G59" s="161"/>
      <c r="H59" s="157">
        <f>H58+H57</f>
        <v>26124576</v>
      </c>
      <c r="I59" s="158"/>
      <c r="J59" s="19">
        <f>J58+J57</f>
        <v>19000</v>
      </c>
      <c r="K59" s="157">
        <f>H59+J59</f>
        <v>26143576</v>
      </c>
      <c r="L59" s="158"/>
      <c r="M59" s="106"/>
      <c r="P59" s="111">
        <f>H54+K54</f>
        <v>26143576</v>
      </c>
    </row>
    <row r="60" ht="12.75">
      <c r="M60" s="43"/>
    </row>
  </sheetData>
  <sheetProtection/>
  <mergeCells count="28">
    <mergeCell ref="B30:L30"/>
    <mergeCell ref="A29:E29"/>
    <mergeCell ref="C7:C9"/>
    <mergeCell ref="A6:M6"/>
    <mergeCell ref="A7:A9"/>
    <mergeCell ref="M7:M9"/>
    <mergeCell ref="B10:M10"/>
    <mergeCell ref="F7:L7"/>
    <mergeCell ref="A58:G58"/>
    <mergeCell ref="A28:E28"/>
    <mergeCell ref="A53:E53"/>
    <mergeCell ref="B54:E54"/>
    <mergeCell ref="B55:I55"/>
    <mergeCell ref="F8:H8"/>
    <mergeCell ref="I8:K8"/>
    <mergeCell ref="E7:E9"/>
    <mergeCell ref="D7:D9"/>
    <mergeCell ref="B7:B9"/>
    <mergeCell ref="K57:L57"/>
    <mergeCell ref="H57:I57"/>
    <mergeCell ref="K56:L56"/>
    <mergeCell ref="H56:I56"/>
    <mergeCell ref="A56:G56"/>
    <mergeCell ref="K59:L59"/>
    <mergeCell ref="H59:I59"/>
    <mergeCell ref="A59:G59"/>
    <mergeCell ref="K58:L58"/>
    <mergeCell ref="H58:I58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2015-05-14T13:50:29Z</cp:lastPrinted>
  <dcterms:created xsi:type="dcterms:W3CDTF">2002-11-12T12:41:20Z</dcterms:created>
  <dcterms:modified xsi:type="dcterms:W3CDTF">2015-05-14T14:05:41Z</dcterms:modified>
  <cp:category/>
  <cp:version/>
  <cp:contentType/>
  <cp:contentStatus/>
</cp:coreProperties>
</file>