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700" activeTab="4"/>
  </bookViews>
  <sheets>
    <sheet name="L1" sheetId="1" r:id="rId1"/>
    <sheet name="L2" sheetId="2" r:id="rId2"/>
    <sheet name="L3" sheetId="3" r:id="rId3"/>
    <sheet name="L4" sheetId="4" r:id="rId4"/>
    <sheet name="L5" sheetId="5" r:id="rId5"/>
  </sheets>
  <definedNames/>
  <calcPr fullCalcOnLoad="1"/>
</workbook>
</file>

<file path=xl/sharedStrings.xml><?xml version="1.0" encoding="utf-8"?>
<sst xmlns="http://schemas.openxmlformats.org/spreadsheetml/2006/main" count="671" uniqueCount="179">
  <si>
    <t>PKP PIASECZNO 03</t>
  </si>
  <si>
    <t>Piaseczno</t>
  </si>
  <si>
    <t>MYSIADŁO 01</t>
  </si>
  <si>
    <t>DWORCOWA 01</t>
  </si>
  <si>
    <t>Dworcowa</t>
  </si>
  <si>
    <t>Puławska</t>
  </si>
  <si>
    <t>Miejscowość</t>
  </si>
  <si>
    <t>Ulica</t>
  </si>
  <si>
    <t>Nazwa przystanku</t>
  </si>
  <si>
    <t>Lesznowola</t>
  </si>
  <si>
    <t>GRN</t>
  </si>
  <si>
    <t>URZĄD GMINY 01</t>
  </si>
  <si>
    <t>SZKOŁA 01</t>
  </si>
  <si>
    <t>Szkolna</t>
  </si>
  <si>
    <t>Słoneczna</t>
  </si>
  <si>
    <t>POSTĘPU 02</t>
  </si>
  <si>
    <t>Postępu</t>
  </si>
  <si>
    <t>Bobrowiec</t>
  </si>
  <si>
    <t>Wojska Polskiego</t>
  </si>
  <si>
    <t>POSTĘPU 01</t>
  </si>
  <si>
    <t>SZKOLNA 01</t>
  </si>
  <si>
    <t>SZKOŁA 02</t>
  </si>
  <si>
    <t>Krasickiego</t>
  </si>
  <si>
    <t>Nowa Wola</t>
  </si>
  <si>
    <t>NOWA WOLA 02</t>
  </si>
  <si>
    <t>Nowa Iwiczna</t>
  </si>
  <si>
    <t>Graniczna</t>
  </si>
  <si>
    <t>GRANICZNA 01</t>
  </si>
  <si>
    <t>MIGDAŁOWA 01</t>
  </si>
  <si>
    <t>ZIMOWA 02</t>
  </si>
  <si>
    <t>PRZEBIŚNIEGÓW 02</t>
  </si>
  <si>
    <t>OS. KWIATOWA 02</t>
  </si>
  <si>
    <t>GRANICZNA 02</t>
  </si>
  <si>
    <t>IWICZNA-SZKOŁA 01</t>
  </si>
  <si>
    <t>PKP NOWA IWICZNA 01</t>
  </si>
  <si>
    <t>PKP NOWA IWICZNA 02</t>
  </si>
  <si>
    <t>NOWA WOLA 01</t>
  </si>
  <si>
    <t>Janczewice</t>
  </si>
  <si>
    <t>Jedności</t>
  </si>
  <si>
    <t>JANCZEWICE 02</t>
  </si>
  <si>
    <t>al. Krakowska</t>
  </si>
  <si>
    <t>SZKOLNA 02</t>
  </si>
  <si>
    <t>JANCZEWICE 01</t>
  </si>
  <si>
    <t>Zamienie</t>
  </si>
  <si>
    <t>Zakładowa</t>
  </si>
  <si>
    <t>ZAMIENIE 02</t>
  </si>
  <si>
    <t>Zgorzała</t>
  </si>
  <si>
    <t>ZGORZAŁA 01</t>
  </si>
  <si>
    <t>RASZYŃSKA 01</t>
  </si>
  <si>
    <t>LESZNOWOLA-POLE 02</t>
  </si>
  <si>
    <t>LESZNOWOLA-POLE 01</t>
  </si>
  <si>
    <t>Magdalenka</t>
  </si>
  <si>
    <t>MAGDALENKA 01</t>
  </si>
  <si>
    <t>PODLEŚNA 02</t>
  </si>
  <si>
    <t>Łazy</t>
  </si>
  <si>
    <t>ŁAZY 02</t>
  </si>
  <si>
    <t>RADIOSTACJA ŁAZY 02</t>
  </si>
  <si>
    <t>MARYSIN 02</t>
  </si>
  <si>
    <t>Marysin</t>
  </si>
  <si>
    <t>Nadrzeczna</t>
  </si>
  <si>
    <t>WYGODA 03</t>
  </si>
  <si>
    <t>CH WÓLKA KOSOWSKA 02</t>
  </si>
  <si>
    <t>Jabłonowo</t>
  </si>
  <si>
    <t>M. Świątkiewicz</t>
  </si>
  <si>
    <t>Mroków</t>
  </si>
  <si>
    <t>JABŁONOWO 02</t>
  </si>
  <si>
    <t>JASTRZĘBIEC 02</t>
  </si>
  <si>
    <t>Garbatka</t>
  </si>
  <si>
    <t>GARBATKA 02</t>
  </si>
  <si>
    <t>Wólka
Kosowska</t>
  </si>
  <si>
    <t>CH WÓLKA KOSOWSKA 01</t>
  </si>
  <si>
    <t>Złotych Piasków</t>
  </si>
  <si>
    <t>Kuleszówka</t>
  </si>
  <si>
    <t>Masztowa</t>
  </si>
  <si>
    <t>KULESZÓWKA 02</t>
  </si>
  <si>
    <t>Lokalna</t>
  </si>
  <si>
    <t>LOKALNA 01</t>
  </si>
  <si>
    <t>Posępna</t>
  </si>
  <si>
    <t>POSĘPNA 01</t>
  </si>
  <si>
    <t>Ks. Słojewskiego</t>
  </si>
  <si>
    <t>KS. SŁOJEWSKIEGO 01</t>
  </si>
  <si>
    <t>Lipowa</t>
  </si>
  <si>
    <t>LIPOWA 01</t>
  </si>
  <si>
    <t>MAGDALENKA 02</t>
  </si>
  <si>
    <t>RASZYŃSKA 02</t>
  </si>
  <si>
    <t>ZGORZAŁA 02</t>
  </si>
  <si>
    <t>Dawidowska</t>
  </si>
  <si>
    <t>ZAMIENIE 01</t>
  </si>
  <si>
    <t>L1</t>
  </si>
  <si>
    <t>D N I    R O B O C Z E</t>
  </si>
  <si>
    <t>EXPRESS LESZNOWOLA</t>
  </si>
  <si>
    <t>L3</t>
  </si>
  <si>
    <t>MAŁY EXPRESS LESZNOWOLA</t>
  </si>
  <si>
    <t>L4</t>
  </si>
  <si>
    <t>LESZNOWOLA (URZĄD GMINY) - 
Nowa Wola - Nowa Iwiczna - MYSIADŁO</t>
  </si>
  <si>
    <t>Bryg.</t>
  </si>
  <si>
    <t>ZIELONA 02</t>
  </si>
  <si>
    <t>Władysławów</t>
  </si>
  <si>
    <t>POLNA 02</t>
  </si>
  <si>
    <t>POLNA 01</t>
  </si>
  <si>
    <t>ZIELONA 01</t>
  </si>
  <si>
    <t>Wilcza Góra</t>
  </si>
  <si>
    <t>Żwirowa</t>
  </si>
  <si>
    <t>WILCZA GÓRA 01</t>
  </si>
  <si>
    <t>ŻWIROWA 01</t>
  </si>
  <si>
    <t>RADIOSTACJA ŁAZY 01</t>
  </si>
  <si>
    <t>KOL. LESZNOWOLA 03</t>
  </si>
  <si>
    <t>ŁOZISKA 01</t>
  </si>
  <si>
    <t>ŁOZISKA 02</t>
  </si>
  <si>
    <t>ORĘŻNA 02</t>
  </si>
  <si>
    <t>Orężna</t>
  </si>
  <si>
    <t>Łoziska</t>
  </si>
  <si>
    <t>Leśna</t>
  </si>
  <si>
    <t>Kol. Lesznowola</t>
  </si>
  <si>
    <t>ORĘŻNA 01</t>
  </si>
  <si>
    <t>L2</t>
  </si>
  <si>
    <t>LIPOWA 02</t>
  </si>
  <si>
    <t>KS. SŁOJEWSKIEGO 02</t>
  </si>
  <si>
    <t>POSĘPNA 02</t>
  </si>
  <si>
    <t>LOKALNA 02</t>
  </si>
  <si>
    <t>KULESZÓWKA 04</t>
  </si>
  <si>
    <t>GARBATKA 01</t>
  </si>
  <si>
    <t>SOBOTY, NIEDZIELE I ŚWIĘTA</t>
  </si>
  <si>
    <t>MROKÓW 04</t>
  </si>
  <si>
    <t>Szeroka</t>
  </si>
  <si>
    <t>SZEROKA 02</t>
  </si>
  <si>
    <t>JASTRZĘBIEC 01</t>
  </si>
  <si>
    <t>Jastrzębiec</t>
  </si>
  <si>
    <t>SZEROKA 01</t>
  </si>
  <si>
    <t>MROKÓW 03</t>
  </si>
  <si>
    <t>JABŁONOWO 01</t>
  </si>
  <si>
    <t>KOL. LESZNOWOLA 02</t>
  </si>
  <si>
    <t>ŻWIROWA 02</t>
  </si>
  <si>
    <t>WILCZA GÓRA 02</t>
  </si>
  <si>
    <t>WŁADYSŁAWÓW 02</t>
  </si>
  <si>
    <t>Wola Mrok.</t>
  </si>
  <si>
    <t>WOLA MROKOWSKA 01</t>
  </si>
  <si>
    <t>Okulickiego</t>
  </si>
  <si>
    <t>POLKOLOR 01</t>
  </si>
  <si>
    <t>LAMINA 01</t>
  </si>
  <si>
    <t>Stara Iwiczna</t>
  </si>
  <si>
    <t>Nowa</t>
  </si>
  <si>
    <t>NOWA 01</t>
  </si>
  <si>
    <t>KIELECKA 01</t>
  </si>
  <si>
    <t>KRÓTKA 01</t>
  </si>
  <si>
    <t>KRÓTKA 02</t>
  </si>
  <si>
    <t>KIELECKA 02</t>
  </si>
  <si>
    <t>NOWA 02</t>
  </si>
  <si>
    <t>LAMINA 02</t>
  </si>
  <si>
    <t>WYGODA 01</t>
  </si>
  <si>
    <t>MARYSIN 01</t>
  </si>
  <si>
    <t>ŁAZY 01</t>
  </si>
  <si>
    <t>PODLEŚNA 01</t>
  </si>
  <si>
    <t>SOBOTY, IEDZIELE I ŚWIĘTA</t>
  </si>
  <si>
    <t>LESZNOWOLA (URZĄD GMINY) - 
Nowa Wola - Zgorzała - ZAMIENIE</t>
  </si>
  <si>
    <t>Km</t>
  </si>
  <si>
    <t>Km nar.</t>
  </si>
  <si>
    <t>PIASECZNO Polkolor - Stara Iwiczna - Lesznowola - Magdalenka -
Wólka Kosowska - Mroków - Garbatka - WOLA MROKOWKSA</t>
  </si>
  <si>
    <t>WOLA MROKOWSKA - Garbatka - Mroków - Wólka Kosowska -  Magdalenka - Lesznowola - Stara Iwiczna - PIASECZNO Polkolor</t>
  </si>
  <si>
    <t xml:space="preserve">PIASECZNO Szkolna - Łoziska - Władysławów - Magdalenka - Lesznowola - PODOLSZYN </t>
  </si>
  <si>
    <t>PODOLSZYN STARY - Lesznowola - Magdalenka - Władysławów - Łoziska - PIASECZNO Szkolna</t>
  </si>
  <si>
    <t>KRASICKIEGO 02</t>
  </si>
  <si>
    <t>KRASICKIEGO 01</t>
  </si>
  <si>
    <t>03</t>
  </si>
  <si>
    <t xml:space="preserve"> </t>
  </si>
  <si>
    <t>WŁADYSŁAWÓW 01</t>
  </si>
  <si>
    <t>SZKOŁA 03</t>
  </si>
  <si>
    <t>-</t>
  </si>
  <si>
    <t>Falenty</t>
  </si>
  <si>
    <t>Opackiego</t>
  </si>
  <si>
    <t>FALENTY NOWE 01</t>
  </si>
  <si>
    <t>FALENTY-OSIEDLE 01</t>
  </si>
  <si>
    <t>Aleja Hrabska</t>
  </si>
  <si>
    <t>L5</t>
  </si>
  <si>
    <t>LESZNOWOLA (URZĄD GMINY) - 
Nowa Wola - NOWA IWICZNA (KOŚCIÓŁ)</t>
  </si>
  <si>
    <t>MIGDAŁOWA 02</t>
  </si>
  <si>
    <t>KOŚCIÓŁ 01</t>
  </si>
  <si>
    <t>KOŚCIÓŁ 02</t>
  </si>
  <si>
    <t>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</si>
</sst>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[$-415]d\ mmmm\ yyyy"/>
    <numFmt numFmtId="166" formatCode="0.0"/>
    <numFmt numFmtId="167" formatCode="#,##0.00\ &quot;zł&quot;"/>
  </numFmts>
  <fonts count="24">
    <font>
      <sz val="10"/>
      <name val="Arial"/>
      <family val="0"/>
    </font>
    <font>
      <sz val="10.5"/>
      <name val="Arial Narrow"/>
      <family val="2"/>
    </font>
    <font>
      <sz val="10.5"/>
      <color indexed="10"/>
      <name val="Arial Narrow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.5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28"/>
      <color indexed="9"/>
      <name val="Arial"/>
      <family val="2"/>
    </font>
    <font>
      <sz val="12"/>
      <name val="Times New Roman"/>
      <family val="1"/>
    </font>
    <font>
      <sz val="16"/>
      <name val="Tahoma"/>
      <family val="2"/>
    </font>
    <font>
      <i/>
      <sz val="12"/>
      <name val="Arial"/>
      <family val="2"/>
    </font>
    <font>
      <sz val="11"/>
      <name val="Times New Roman"/>
      <family val="1"/>
    </font>
    <font>
      <i/>
      <sz val="12"/>
      <color indexed="10"/>
      <name val="Arial"/>
      <family val="2"/>
    </font>
    <font>
      <b/>
      <sz val="10"/>
      <color indexed="10"/>
      <name val="Arial"/>
      <family val="0"/>
    </font>
    <font>
      <sz val="10"/>
      <color indexed="23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5" xfId="0" applyNumberFormat="1" applyBorder="1" applyAlignment="1" quotePrefix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64" fontId="15" fillId="0" borderId="14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16" fillId="2" borderId="18" xfId="0" applyNumberFormat="1" applyFont="1" applyFill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 vertical="center"/>
    </xf>
    <xf numFmtId="164" fontId="16" fillId="2" borderId="20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/>
    </xf>
    <xf numFmtId="164" fontId="16" fillId="0" borderId="19" xfId="0" applyNumberFormat="1" applyFont="1" applyFill="1" applyBorder="1" applyAlignment="1">
      <alignment horizontal="center"/>
    </xf>
    <xf numFmtId="164" fontId="16" fillId="0" borderId="19" xfId="0" applyNumberFormat="1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90"/>
    </xf>
    <xf numFmtId="164" fontId="8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8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12" fillId="0" borderId="0" xfId="0" applyFont="1" applyAlignment="1">
      <alignment horizontal="center" vertical="center" textRotation="90"/>
    </xf>
    <xf numFmtId="164" fontId="16" fillId="0" borderId="20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 quotePrefix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6" fontId="1" fillId="0" borderId="27" xfId="0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6" fillId="0" borderId="29" xfId="0" applyNumberFormat="1" applyFont="1" applyBorder="1" applyAlignment="1">
      <alignment horizontal="center" vertical="center"/>
    </xf>
    <xf numFmtId="166" fontId="1" fillId="0" borderId="30" xfId="0" applyNumberFormat="1" applyFont="1" applyBorder="1" applyAlignment="1">
      <alignment horizontal="center" vertical="center"/>
    </xf>
    <xf numFmtId="166" fontId="6" fillId="0" borderId="31" xfId="0" applyNumberFormat="1" applyFont="1" applyBorder="1" applyAlignment="1">
      <alignment horizontal="center" vertical="center"/>
    </xf>
    <xf numFmtId="166" fontId="6" fillId="0" borderId="30" xfId="0" applyNumberFormat="1" applyFont="1" applyBorder="1" applyAlignment="1">
      <alignment horizontal="center" vertical="center"/>
    </xf>
    <xf numFmtId="166" fontId="6" fillId="0" borderId="32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2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166" fontId="2" fillId="0" borderId="30" xfId="0" applyNumberFormat="1" applyFont="1" applyBorder="1" applyAlignment="1">
      <alignment horizontal="center" vertical="center"/>
    </xf>
    <xf numFmtId="166" fontId="5" fillId="0" borderId="27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166" fontId="2" fillId="0" borderId="3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0" fillId="0" borderId="16" xfId="0" applyNumberFormat="1" applyBorder="1" applyAlignment="1" quotePrefix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64" fontId="8" fillId="0" borderId="39" xfId="0" applyNumberFormat="1" applyFont="1" applyBorder="1" applyAlignment="1">
      <alignment horizontal="center" vertical="center"/>
    </xf>
    <xf numFmtId="0" fontId="0" fillId="0" borderId="40" xfId="0" applyBorder="1" applyAlignment="1" quotePrefix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64" fontId="15" fillId="0" borderId="39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16" xfId="0" applyBorder="1" applyAlignment="1" quotePrefix="1">
      <alignment horizontal="center" vertical="center"/>
    </xf>
    <xf numFmtId="0" fontId="0" fillId="0" borderId="44" xfId="0" applyBorder="1" applyAlignment="1" quotePrefix="1">
      <alignment horizontal="center" vertical="center"/>
    </xf>
    <xf numFmtId="0" fontId="0" fillId="0" borderId="6" xfId="0" applyNumberFormat="1" applyBorder="1" applyAlignment="1" quotePrefix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/>
    </xf>
    <xf numFmtId="0" fontId="3" fillId="0" borderId="3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31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63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9" fillId="3" borderId="0" xfId="0" applyFont="1" applyFill="1" applyAlignment="1">
      <alignment horizontal="center" vertical="center" textRotation="90" wrapText="1"/>
    </xf>
    <xf numFmtId="0" fontId="9" fillId="3" borderId="0" xfId="0" applyFont="1" applyFill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1" fillId="0" borderId="55" xfId="0" applyFont="1" applyBorder="1" applyAlignment="1">
      <alignment horizontal="center" vertical="center" textRotation="90"/>
    </xf>
    <xf numFmtId="0" fontId="14" fillId="0" borderId="54" xfId="0" applyFont="1" applyFill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11" fillId="0" borderId="0" xfId="0" applyFont="1" applyBorder="1" applyAlignment="1">
      <alignment horizontal="center" vertical="center" textRotation="90"/>
    </xf>
    <xf numFmtId="0" fontId="23" fillId="0" borderId="5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" fillId="0" borderId="74" xfId="0" applyFont="1" applyBorder="1" applyAlignment="1">
      <alignment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0" borderId="74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75" xfId="0" applyBorder="1" applyAlignment="1">
      <alignment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3"/>
  <dimension ref="A1:AQ65"/>
  <sheetViews>
    <sheetView workbookViewId="0" topLeftCell="A1">
      <selection activeCell="A1" sqref="A1:A20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24" width="5.421875" style="0" customWidth="1"/>
    <col min="25" max="25" width="3.7109375" style="0" customWidth="1"/>
    <col min="26" max="26" width="7.140625" style="0" customWidth="1"/>
    <col min="27" max="44" width="5.421875" style="0" customWidth="1"/>
  </cols>
  <sheetData>
    <row r="1" spans="1:27" ht="12.75" customHeight="1">
      <c r="A1" s="256" t="s">
        <v>90</v>
      </c>
      <c r="B1" s="212" t="s">
        <v>160</v>
      </c>
      <c r="C1" s="211" t="s">
        <v>89</v>
      </c>
      <c r="O1" s="12"/>
      <c r="Y1" s="256" t="s">
        <v>90</v>
      </c>
      <c r="Z1" s="212" t="s">
        <v>160</v>
      </c>
      <c r="AA1" s="236" t="s">
        <v>122</v>
      </c>
    </row>
    <row r="2" spans="1:27" ht="12.75" customHeight="1">
      <c r="A2" s="256"/>
      <c r="B2" s="213"/>
      <c r="C2" s="211"/>
      <c r="O2" s="12"/>
      <c r="Y2" s="256"/>
      <c r="Z2" s="213"/>
      <c r="AA2" s="236"/>
    </row>
    <row r="3" spans="1:43" ht="12.75" customHeight="1" thickBot="1">
      <c r="A3" s="256"/>
      <c r="B3" s="213"/>
      <c r="C3" s="211"/>
      <c r="D3" s="145" t="s">
        <v>6</v>
      </c>
      <c r="E3" s="146"/>
      <c r="F3" s="146" t="s">
        <v>7</v>
      </c>
      <c r="G3" s="146"/>
      <c r="H3" s="146"/>
      <c r="I3" s="146" t="s">
        <v>8</v>
      </c>
      <c r="J3" s="146"/>
      <c r="K3" s="146"/>
      <c r="L3" s="192"/>
      <c r="M3" s="84" t="s">
        <v>155</v>
      </c>
      <c r="N3" s="84" t="s">
        <v>156</v>
      </c>
      <c r="O3" s="43" t="s">
        <v>95</v>
      </c>
      <c r="P3" s="137" t="s">
        <v>178</v>
      </c>
      <c r="Q3" s="120" t="s">
        <v>178</v>
      </c>
      <c r="R3" s="120" t="s">
        <v>178</v>
      </c>
      <c r="S3" s="10">
        <v>1</v>
      </c>
      <c r="T3" s="10">
        <v>1</v>
      </c>
      <c r="U3" s="10">
        <v>1</v>
      </c>
      <c r="V3" s="10">
        <v>1</v>
      </c>
      <c r="W3" s="11">
        <v>1</v>
      </c>
      <c r="Y3" s="256"/>
      <c r="Z3" s="213"/>
      <c r="AA3" s="236"/>
      <c r="AB3" s="145" t="s">
        <v>6</v>
      </c>
      <c r="AC3" s="146"/>
      <c r="AD3" s="146" t="s">
        <v>7</v>
      </c>
      <c r="AE3" s="146"/>
      <c r="AF3" s="146"/>
      <c r="AG3" s="146" t="s">
        <v>8</v>
      </c>
      <c r="AH3" s="146"/>
      <c r="AI3" s="146"/>
      <c r="AJ3" s="192"/>
      <c r="AK3" s="84" t="s">
        <v>155</v>
      </c>
      <c r="AL3" s="84" t="s">
        <v>156</v>
      </c>
      <c r="AM3" s="39">
        <v>1</v>
      </c>
      <c r="AN3" s="13">
        <v>1</v>
      </c>
      <c r="AO3" s="13">
        <v>1</v>
      </c>
      <c r="AP3" s="13">
        <v>1</v>
      </c>
      <c r="AQ3" s="14">
        <v>1</v>
      </c>
    </row>
    <row r="4" spans="1:43" ht="12.75" customHeight="1">
      <c r="A4" s="256"/>
      <c r="B4" s="213"/>
      <c r="C4" s="211"/>
      <c r="D4" s="168" t="s">
        <v>168</v>
      </c>
      <c r="E4" s="169"/>
      <c r="F4" s="175" t="s">
        <v>172</v>
      </c>
      <c r="G4" s="176"/>
      <c r="H4" s="177"/>
      <c r="I4" s="184" t="s">
        <v>171</v>
      </c>
      <c r="J4" s="184"/>
      <c r="K4" s="184"/>
      <c r="L4" s="185"/>
      <c r="M4" s="83">
        <v>0</v>
      </c>
      <c r="N4" s="87">
        <v>0</v>
      </c>
      <c r="O4" s="51">
        <v>0</v>
      </c>
      <c r="P4" s="27" t="s">
        <v>167</v>
      </c>
      <c r="Q4" s="28">
        <v>0.27708333333333335</v>
      </c>
      <c r="R4" s="28">
        <v>0.3666666666666667</v>
      </c>
      <c r="S4" s="28">
        <v>0.48819444444444443</v>
      </c>
      <c r="T4" s="28">
        <v>0.6722222222222222</v>
      </c>
      <c r="U4" s="28">
        <v>0.7381944444444444</v>
      </c>
      <c r="V4" s="28">
        <v>0.8180555555555555</v>
      </c>
      <c r="W4" s="29">
        <v>0.876388888888889</v>
      </c>
      <c r="Y4" s="256"/>
      <c r="Z4" s="213"/>
      <c r="AA4" s="236"/>
      <c r="AB4" s="244" t="s">
        <v>168</v>
      </c>
      <c r="AC4" s="245"/>
      <c r="AD4" s="251" t="s">
        <v>172</v>
      </c>
      <c r="AE4" s="252"/>
      <c r="AF4" s="253"/>
      <c r="AG4" s="254" t="s">
        <v>171</v>
      </c>
      <c r="AH4" s="254"/>
      <c r="AI4" s="254"/>
      <c r="AJ4" s="255"/>
      <c r="AK4" s="98">
        <v>0</v>
      </c>
      <c r="AL4" s="99">
        <v>0</v>
      </c>
      <c r="AM4" s="115">
        <v>0.34027777777777773</v>
      </c>
      <c r="AN4" s="77">
        <v>0.48125</v>
      </c>
      <c r="AO4" s="77">
        <v>0.6722222222222222</v>
      </c>
      <c r="AP4" s="77">
        <v>0.7381944444444444</v>
      </c>
      <c r="AQ4" s="78">
        <v>0.8180555555555555</v>
      </c>
    </row>
    <row r="5" spans="1:43" ht="12.75" customHeight="1">
      <c r="A5" s="256"/>
      <c r="B5" s="213"/>
      <c r="C5" s="211"/>
      <c r="D5" s="178" t="s">
        <v>37</v>
      </c>
      <c r="E5" s="179"/>
      <c r="F5" s="167" t="s">
        <v>38</v>
      </c>
      <c r="G5" s="164"/>
      <c r="H5" s="193"/>
      <c r="I5" s="164" t="s">
        <v>42</v>
      </c>
      <c r="J5" s="164"/>
      <c r="K5" s="164"/>
      <c r="L5" s="165"/>
      <c r="M5" s="86">
        <v>3.7</v>
      </c>
      <c r="N5" s="88">
        <f>N4+M5</f>
        <v>3.7</v>
      </c>
      <c r="O5" s="49">
        <f>O4+6/24/60</f>
        <v>0.004166666666666667</v>
      </c>
      <c r="P5" s="3" t="s">
        <v>167</v>
      </c>
      <c r="Q5" s="3">
        <f aca="true" t="shared" si="0" ref="Q5:W6">Q4+$O5-$O4</f>
        <v>0.28125</v>
      </c>
      <c r="R5" s="3">
        <f t="shared" si="0"/>
        <v>0.37083333333333335</v>
      </c>
      <c r="S5" s="3">
        <f t="shared" si="0"/>
        <v>0.4923611111111111</v>
      </c>
      <c r="T5" s="3">
        <f t="shared" si="0"/>
        <v>0.6763888888888888</v>
      </c>
      <c r="U5" s="3">
        <f t="shared" si="0"/>
        <v>0.742361111111111</v>
      </c>
      <c r="V5" s="3">
        <f t="shared" si="0"/>
        <v>0.8222222222222222</v>
      </c>
      <c r="W5" s="111">
        <f t="shared" si="0"/>
        <v>0.8805555555555556</v>
      </c>
      <c r="Y5" s="256"/>
      <c r="Z5" s="213"/>
      <c r="AA5" s="236"/>
      <c r="AB5" s="246" t="s">
        <v>37</v>
      </c>
      <c r="AC5" s="247"/>
      <c r="AD5" s="194" t="s">
        <v>38</v>
      </c>
      <c r="AE5" s="195"/>
      <c r="AF5" s="248"/>
      <c r="AG5" s="195" t="s">
        <v>42</v>
      </c>
      <c r="AH5" s="195"/>
      <c r="AI5" s="195"/>
      <c r="AJ5" s="196"/>
      <c r="AK5" s="100">
        <v>3.7</v>
      </c>
      <c r="AL5" s="100">
        <f>AL4+AK5</f>
        <v>3.7</v>
      </c>
      <c r="AM5" s="5">
        <f aca="true" t="shared" si="1" ref="AM5:AM23">AM4+$O5-$O4</f>
        <v>0.3444444444444444</v>
      </c>
      <c r="AN5" s="6">
        <f aca="true" t="shared" si="2" ref="AN5:AN23">AN4+$O5-$O4</f>
        <v>0.48541666666666666</v>
      </c>
      <c r="AO5" s="6">
        <f aca="true" t="shared" si="3" ref="AO5:AO23">AO4+$O5-$O4</f>
        <v>0.6763888888888888</v>
      </c>
      <c r="AP5" s="6">
        <f aca="true" t="shared" si="4" ref="AP5:AP23">AP4+$O5-$O4</f>
        <v>0.742361111111111</v>
      </c>
      <c r="AQ5" s="7">
        <f aca="true" t="shared" si="5" ref="AQ5:AQ23">AQ4+$O5-$O4</f>
        <v>0.8222222222222222</v>
      </c>
    </row>
    <row r="6" spans="1:43" ht="12.75" customHeight="1">
      <c r="A6" s="256"/>
      <c r="B6" s="213"/>
      <c r="C6" s="211"/>
      <c r="D6" s="186" t="s">
        <v>9</v>
      </c>
      <c r="E6" s="187"/>
      <c r="F6" s="157" t="s">
        <v>10</v>
      </c>
      <c r="G6" s="158"/>
      <c r="H6" s="159"/>
      <c r="I6" s="164" t="s">
        <v>11</v>
      </c>
      <c r="J6" s="164"/>
      <c r="K6" s="164"/>
      <c r="L6" s="165"/>
      <c r="M6" s="86">
        <v>2.4</v>
      </c>
      <c r="N6" s="88">
        <f aca="true" t="shared" si="6" ref="N6:N22">N5+M6</f>
        <v>6.1</v>
      </c>
      <c r="O6" s="49">
        <f>O5+5/24/60</f>
        <v>0.0076388888888888895</v>
      </c>
      <c r="P6" s="52">
        <v>0.23611111111111113</v>
      </c>
      <c r="Q6" s="3">
        <f t="shared" si="0"/>
        <v>0.2847222222222222</v>
      </c>
      <c r="R6" s="3">
        <f t="shared" si="0"/>
        <v>0.37430555555555556</v>
      </c>
      <c r="S6" s="3">
        <f t="shared" si="0"/>
        <v>0.49583333333333335</v>
      </c>
      <c r="T6" s="3">
        <f t="shared" si="0"/>
        <v>0.679861111111111</v>
      </c>
      <c r="U6" s="3">
        <f t="shared" si="0"/>
        <v>0.7458333333333332</v>
      </c>
      <c r="V6" s="3">
        <f t="shared" si="0"/>
        <v>0.8256944444444444</v>
      </c>
      <c r="W6" s="111">
        <f>W5+4/24/60</f>
        <v>0.8833333333333334</v>
      </c>
      <c r="Y6" s="256"/>
      <c r="Z6" s="213"/>
      <c r="AA6" s="236"/>
      <c r="AB6" s="224" t="s">
        <v>9</v>
      </c>
      <c r="AC6" s="225"/>
      <c r="AD6" s="202" t="s">
        <v>10</v>
      </c>
      <c r="AE6" s="203"/>
      <c r="AF6" s="204"/>
      <c r="AG6" s="195" t="s">
        <v>11</v>
      </c>
      <c r="AH6" s="195"/>
      <c r="AI6" s="195"/>
      <c r="AJ6" s="196"/>
      <c r="AK6" s="100">
        <v>2.4</v>
      </c>
      <c r="AL6" s="100">
        <f aca="true" t="shared" si="7" ref="AL6:AL23">AL5+AK6</f>
        <v>6.1</v>
      </c>
      <c r="AM6" s="5">
        <f t="shared" si="1"/>
        <v>0.34791666666666665</v>
      </c>
      <c r="AN6" s="6">
        <f t="shared" si="2"/>
        <v>0.48888888888888893</v>
      </c>
      <c r="AO6" s="6">
        <f t="shared" si="3"/>
        <v>0.679861111111111</v>
      </c>
      <c r="AP6" s="6">
        <f t="shared" si="4"/>
        <v>0.7458333333333332</v>
      </c>
      <c r="AQ6" s="7">
        <f t="shared" si="5"/>
        <v>0.8256944444444444</v>
      </c>
    </row>
    <row r="7" spans="1:43" ht="12.75" customHeight="1">
      <c r="A7" s="256"/>
      <c r="B7" s="213"/>
      <c r="C7" s="211"/>
      <c r="D7" s="222"/>
      <c r="E7" s="223"/>
      <c r="F7" s="142" t="s">
        <v>14</v>
      </c>
      <c r="G7" s="142"/>
      <c r="H7" s="142"/>
      <c r="I7" s="142" t="s">
        <v>50</v>
      </c>
      <c r="J7" s="142"/>
      <c r="K7" s="142"/>
      <c r="L7" s="166"/>
      <c r="M7" s="86">
        <v>1</v>
      </c>
      <c r="N7" s="88">
        <f t="shared" si="6"/>
        <v>7.1</v>
      </c>
      <c r="O7" s="49">
        <f>O6+2/24/60</f>
        <v>0.009027777777777779</v>
      </c>
      <c r="P7" s="3">
        <f aca="true" t="shared" si="8" ref="P7:W7">P6+$O7-$O6</f>
        <v>0.23750000000000002</v>
      </c>
      <c r="Q7" s="3">
        <f t="shared" si="8"/>
        <v>0.2861111111111111</v>
      </c>
      <c r="R7" s="3">
        <f t="shared" si="8"/>
        <v>0.37569444444444444</v>
      </c>
      <c r="S7" s="3">
        <f t="shared" si="8"/>
        <v>0.49722222222222223</v>
      </c>
      <c r="T7" s="3">
        <f t="shared" si="8"/>
        <v>0.6812499999999999</v>
      </c>
      <c r="U7" s="3">
        <f t="shared" si="8"/>
        <v>0.7472222222222221</v>
      </c>
      <c r="V7" s="3">
        <f t="shared" si="8"/>
        <v>0.8270833333333333</v>
      </c>
      <c r="W7" s="111">
        <f t="shared" si="8"/>
        <v>0.8847222222222223</v>
      </c>
      <c r="Y7" s="256"/>
      <c r="Z7" s="213"/>
      <c r="AA7" s="236"/>
      <c r="AB7" s="249"/>
      <c r="AC7" s="250"/>
      <c r="AD7" s="139" t="s">
        <v>14</v>
      </c>
      <c r="AE7" s="139"/>
      <c r="AF7" s="139"/>
      <c r="AG7" s="139" t="s">
        <v>50</v>
      </c>
      <c r="AH7" s="139"/>
      <c r="AI7" s="139"/>
      <c r="AJ7" s="133"/>
      <c r="AK7" s="100">
        <v>1</v>
      </c>
      <c r="AL7" s="100">
        <f t="shared" si="7"/>
        <v>7.1</v>
      </c>
      <c r="AM7" s="5">
        <f t="shared" si="1"/>
        <v>0.34930555555555554</v>
      </c>
      <c r="AN7" s="6">
        <f t="shared" si="2"/>
        <v>0.4902777777777778</v>
      </c>
      <c r="AO7" s="6">
        <f t="shared" si="3"/>
        <v>0.6812499999999999</v>
      </c>
      <c r="AP7" s="6">
        <f t="shared" si="4"/>
        <v>0.7472222222222221</v>
      </c>
      <c r="AQ7" s="7">
        <f t="shared" si="5"/>
        <v>0.8270833333333333</v>
      </c>
    </row>
    <row r="8" spans="1:43" ht="12.75" customHeight="1">
      <c r="A8" s="256"/>
      <c r="B8" s="213"/>
      <c r="C8" s="211"/>
      <c r="D8" s="180" t="s">
        <v>51</v>
      </c>
      <c r="E8" s="181"/>
      <c r="F8" s="154" t="s">
        <v>14</v>
      </c>
      <c r="G8" s="155"/>
      <c r="H8" s="156"/>
      <c r="I8" s="142" t="s">
        <v>52</v>
      </c>
      <c r="J8" s="142"/>
      <c r="K8" s="142"/>
      <c r="L8" s="166"/>
      <c r="M8" s="86">
        <v>1</v>
      </c>
      <c r="N8" s="88">
        <f t="shared" si="6"/>
        <v>8.1</v>
      </c>
      <c r="O8" s="49">
        <f>O7+1/24/60</f>
        <v>0.009722222222222222</v>
      </c>
      <c r="P8" s="3">
        <f aca="true" t="shared" si="9" ref="P8:Q19">P7+$O8-$O7</f>
        <v>0.23819444444444446</v>
      </c>
      <c r="Q8" s="3">
        <f>Q7+2/24/60</f>
        <v>0.2875</v>
      </c>
      <c r="R8" s="3">
        <f aca="true" t="shared" si="10" ref="R8:R19">R7+$O8-$O7</f>
        <v>0.3763888888888889</v>
      </c>
      <c r="S8" s="3">
        <f aca="true" t="shared" si="11" ref="S8:S19">S7+$O8-$O7</f>
        <v>0.4979166666666666</v>
      </c>
      <c r="T8" s="3">
        <f aca="true" t="shared" si="12" ref="T8:W19">T7+$O8-$O7</f>
        <v>0.6819444444444444</v>
      </c>
      <c r="U8" s="3">
        <f t="shared" si="12"/>
        <v>0.7479166666666666</v>
      </c>
      <c r="V8" s="3">
        <f t="shared" si="12"/>
        <v>0.8277777777777777</v>
      </c>
      <c r="W8" s="111">
        <f t="shared" si="12"/>
        <v>0.8854166666666667</v>
      </c>
      <c r="Y8" s="256"/>
      <c r="Z8" s="213"/>
      <c r="AA8" s="236"/>
      <c r="AB8" s="134" t="s">
        <v>51</v>
      </c>
      <c r="AC8" s="135"/>
      <c r="AD8" s="199" t="s">
        <v>14</v>
      </c>
      <c r="AE8" s="200"/>
      <c r="AF8" s="201"/>
      <c r="AG8" s="139" t="s">
        <v>52</v>
      </c>
      <c r="AH8" s="139"/>
      <c r="AI8" s="139"/>
      <c r="AJ8" s="133"/>
      <c r="AK8" s="100">
        <v>1</v>
      </c>
      <c r="AL8" s="100">
        <f t="shared" si="7"/>
        <v>8.1</v>
      </c>
      <c r="AM8" s="5">
        <f t="shared" si="1"/>
        <v>0.35</v>
      </c>
      <c r="AN8" s="6">
        <f t="shared" si="2"/>
        <v>0.4909722222222222</v>
      </c>
      <c r="AO8" s="6">
        <f t="shared" si="3"/>
        <v>0.6819444444444444</v>
      </c>
      <c r="AP8" s="6">
        <f t="shared" si="4"/>
        <v>0.7479166666666666</v>
      </c>
      <c r="AQ8" s="7">
        <f t="shared" si="5"/>
        <v>0.8277777777777777</v>
      </c>
    </row>
    <row r="9" spans="1:43" ht="12.75" customHeight="1">
      <c r="A9" s="256"/>
      <c r="B9" s="213"/>
      <c r="C9" s="211"/>
      <c r="D9" s="182"/>
      <c r="E9" s="183"/>
      <c r="F9" s="154" t="s">
        <v>81</v>
      </c>
      <c r="G9" s="155"/>
      <c r="H9" s="156"/>
      <c r="I9" s="142" t="s">
        <v>116</v>
      </c>
      <c r="J9" s="142"/>
      <c r="K9" s="142"/>
      <c r="L9" s="166"/>
      <c r="M9" s="86">
        <v>0.6</v>
      </c>
      <c r="N9" s="88">
        <f t="shared" si="6"/>
        <v>8.7</v>
      </c>
      <c r="O9" s="49">
        <f>O8+1/24/60</f>
        <v>0.010416666666666666</v>
      </c>
      <c r="P9" s="3">
        <f t="shared" si="9"/>
        <v>0.2388888888888889</v>
      </c>
      <c r="Q9" s="3">
        <f>Q8+2/24/60</f>
        <v>0.28888888888888886</v>
      </c>
      <c r="R9" s="3">
        <f t="shared" si="10"/>
        <v>0.3770833333333333</v>
      </c>
      <c r="S9" s="3">
        <f t="shared" si="11"/>
        <v>0.49861111111111106</v>
      </c>
      <c r="T9" s="3">
        <f t="shared" si="12"/>
        <v>0.6826388888888888</v>
      </c>
      <c r="U9" s="3">
        <f t="shared" si="12"/>
        <v>0.748611111111111</v>
      </c>
      <c r="V9" s="3">
        <f t="shared" si="12"/>
        <v>0.8284722222222222</v>
      </c>
      <c r="W9" s="111">
        <f t="shared" si="12"/>
        <v>0.8861111111111112</v>
      </c>
      <c r="Y9" s="256"/>
      <c r="Z9" s="213"/>
      <c r="AA9" s="236"/>
      <c r="AB9" s="197"/>
      <c r="AC9" s="198"/>
      <c r="AD9" s="199" t="s">
        <v>81</v>
      </c>
      <c r="AE9" s="200"/>
      <c r="AF9" s="201"/>
      <c r="AG9" s="139" t="s">
        <v>116</v>
      </c>
      <c r="AH9" s="139"/>
      <c r="AI9" s="139"/>
      <c r="AJ9" s="133"/>
      <c r="AK9" s="100">
        <v>0.6</v>
      </c>
      <c r="AL9" s="100">
        <f t="shared" si="7"/>
        <v>8.7</v>
      </c>
      <c r="AM9" s="5">
        <f t="shared" si="1"/>
        <v>0.3506944444444444</v>
      </c>
      <c r="AN9" s="6">
        <f t="shared" si="2"/>
        <v>0.49166666666666664</v>
      </c>
      <c r="AO9" s="6">
        <f t="shared" si="3"/>
        <v>0.6826388888888888</v>
      </c>
      <c r="AP9" s="6">
        <f t="shared" si="4"/>
        <v>0.748611111111111</v>
      </c>
      <c r="AQ9" s="7">
        <f t="shared" si="5"/>
        <v>0.8284722222222222</v>
      </c>
    </row>
    <row r="10" spans="1:43" ht="12.75" customHeight="1">
      <c r="A10" s="256"/>
      <c r="B10" s="213"/>
      <c r="C10" s="211"/>
      <c r="D10" s="182"/>
      <c r="E10" s="183"/>
      <c r="F10" s="142" t="s">
        <v>79</v>
      </c>
      <c r="G10" s="142"/>
      <c r="H10" s="142"/>
      <c r="I10" s="142" t="s">
        <v>117</v>
      </c>
      <c r="J10" s="142"/>
      <c r="K10" s="142"/>
      <c r="L10" s="166"/>
      <c r="M10" s="86">
        <v>1.2</v>
      </c>
      <c r="N10" s="88">
        <f t="shared" si="6"/>
        <v>9.899999999999999</v>
      </c>
      <c r="O10" s="49">
        <f>O9+1/24/60</f>
        <v>0.01111111111111111</v>
      </c>
      <c r="P10" s="3">
        <f t="shared" si="9"/>
        <v>0.23958333333333334</v>
      </c>
      <c r="Q10" s="3">
        <f t="shared" si="9"/>
        <v>0.2895833333333333</v>
      </c>
      <c r="R10" s="3">
        <f t="shared" si="10"/>
        <v>0.37777777777777777</v>
      </c>
      <c r="S10" s="3">
        <f t="shared" si="11"/>
        <v>0.4993055555555555</v>
      </c>
      <c r="T10" s="3">
        <f t="shared" si="12"/>
        <v>0.6833333333333332</v>
      </c>
      <c r="U10" s="3">
        <f t="shared" si="12"/>
        <v>0.7493055555555554</v>
      </c>
      <c r="V10" s="3">
        <f t="shared" si="12"/>
        <v>0.8291666666666666</v>
      </c>
      <c r="W10" s="111">
        <f t="shared" si="12"/>
        <v>0.8868055555555556</v>
      </c>
      <c r="Y10" s="256"/>
      <c r="Z10" s="213"/>
      <c r="AA10" s="236"/>
      <c r="AB10" s="197"/>
      <c r="AC10" s="198"/>
      <c r="AD10" s="139" t="s">
        <v>79</v>
      </c>
      <c r="AE10" s="139"/>
      <c r="AF10" s="139"/>
      <c r="AG10" s="139" t="s">
        <v>117</v>
      </c>
      <c r="AH10" s="139"/>
      <c r="AI10" s="139"/>
      <c r="AJ10" s="133"/>
      <c r="AK10" s="100">
        <v>1.2</v>
      </c>
      <c r="AL10" s="100">
        <f t="shared" si="7"/>
        <v>9.899999999999999</v>
      </c>
      <c r="AM10" s="5">
        <f t="shared" si="1"/>
        <v>0.35138888888888886</v>
      </c>
      <c r="AN10" s="6">
        <f t="shared" si="2"/>
        <v>0.4923611111111111</v>
      </c>
      <c r="AO10" s="6">
        <f t="shared" si="3"/>
        <v>0.6833333333333332</v>
      </c>
      <c r="AP10" s="6">
        <f t="shared" si="4"/>
        <v>0.7493055555555554</v>
      </c>
      <c r="AQ10" s="7">
        <f t="shared" si="5"/>
        <v>0.8291666666666666</v>
      </c>
    </row>
    <row r="11" spans="1:43" ht="12.75" customHeight="1">
      <c r="A11" s="256"/>
      <c r="B11" s="213"/>
      <c r="C11" s="211"/>
      <c r="D11" s="182"/>
      <c r="E11" s="183"/>
      <c r="F11" s="142" t="s">
        <v>77</v>
      </c>
      <c r="G11" s="142"/>
      <c r="H11" s="142"/>
      <c r="I11" s="142" t="s">
        <v>118</v>
      </c>
      <c r="J11" s="142"/>
      <c r="K11" s="142"/>
      <c r="L11" s="166"/>
      <c r="M11" s="86">
        <v>0.5</v>
      </c>
      <c r="N11" s="88">
        <f t="shared" si="6"/>
        <v>10.399999999999999</v>
      </c>
      <c r="O11" s="49">
        <f>O10+2/24/60</f>
        <v>0.012499999999999999</v>
      </c>
      <c r="P11" s="3">
        <f t="shared" si="9"/>
        <v>0.24097222222222223</v>
      </c>
      <c r="Q11" s="3">
        <f t="shared" si="9"/>
        <v>0.2909722222222222</v>
      </c>
      <c r="R11" s="3">
        <f t="shared" si="10"/>
        <v>0.37916666666666665</v>
      </c>
      <c r="S11" s="3">
        <f t="shared" si="11"/>
        <v>0.5006944444444444</v>
      </c>
      <c r="T11" s="3">
        <f t="shared" si="12"/>
        <v>0.6847222222222221</v>
      </c>
      <c r="U11" s="3">
        <f t="shared" si="12"/>
        <v>0.7506944444444443</v>
      </c>
      <c r="V11" s="3">
        <f t="shared" si="12"/>
        <v>0.8305555555555555</v>
      </c>
      <c r="W11" s="111">
        <f>W10+1/24/60</f>
        <v>0.8875000000000001</v>
      </c>
      <c r="Y11" s="256"/>
      <c r="Z11" s="213"/>
      <c r="AA11" s="236"/>
      <c r="AB11" s="197"/>
      <c r="AC11" s="198"/>
      <c r="AD11" s="139" t="s">
        <v>77</v>
      </c>
      <c r="AE11" s="139"/>
      <c r="AF11" s="139"/>
      <c r="AG11" s="139" t="s">
        <v>118</v>
      </c>
      <c r="AH11" s="139"/>
      <c r="AI11" s="139"/>
      <c r="AJ11" s="133"/>
      <c r="AK11" s="100">
        <v>0.5</v>
      </c>
      <c r="AL11" s="100">
        <f t="shared" si="7"/>
        <v>10.399999999999999</v>
      </c>
      <c r="AM11" s="5">
        <f t="shared" si="1"/>
        <v>0.35277777777777775</v>
      </c>
      <c r="AN11" s="6">
        <f t="shared" si="2"/>
        <v>0.49374999999999997</v>
      </c>
      <c r="AO11" s="6">
        <f t="shared" si="3"/>
        <v>0.6847222222222221</v>
      </c>
      <c r="AP11" s="6">
        <f t="shared" si="4"/>
        <v>0.7506944444444443</v>
      </c>
      <c r="AQ11" s="7">
        <f t="shared" si="5"/>
        <v>0.8305555555555555</v>
      </c>
    </row>
    <row r="12" spans="1:43" ht="12.75" customHeight="1">
      <c r="A12" s="256"/>
      <c r="B12" s="213"/>
      <c r="C12" s="211"/>
      <c r="D12" s="217" t="s">
        <v>54</v>
      </c>
      <c r="E12" s="218"/>
      <c r="F12" s="142" t="s">
        <v>75</v>
      </c>
      <c r="G12" s="142"/>
      <c r="H12" s="142"/>
      <c r="I12" s="142" t="s">
        <v>119</v>
      </c>
      <c r="J12" s="142"/>
      <c r="K12" s="142"/>
      <c r="L12" s="166"/>
      <c r="M12" s="86">
        <v>0.7</v>
      </c>
      <c r="N12" s="88">
        <f t="shared" si="6"/>
        <v>11.099999999999998</v>
      </c>
      <c r="O12" s="49">
        <f aca="true" t="shared" si="13" ref="O12:O17">O11+1/24/60</f>
        <v>0.013194444444444443</v>
      </c>
      <c r="P12" s="3">
        <f t="shared" si="9"/>
        <v>0.24166666666666664</v>
      </c>
      <c r="Q12" s="3">
        <f t="shared" si="9"/>
        <v>0.29166666666666663</v>
      </c>
      <c r="R12" s="3">
        <f t="shared" si="10"/>
        <v>0.3798611111111111</v>
      </c>
      <c r="S12" s="3">
        <f t="shared" si="11"/>
        <v>0.5013888888888889</v>
      </c>
      <c r="T12" s="3">
        <f t="shared" si="12"/>
        <v>0.6854166666666666</v>
      </c>
      <c r="U12" s="3">
        <f t="shared" si="12"/>
        <v>0.7513888888888888</v>
      </c>
      <c r="V12" s="3">
        <f t="shared" si="12"/>
        <v>0.8312499999999999</v>
      </c>
      <c r="W12" s="111">
        <f t="shared" si="12"/>
        <v>0.8881944444444445</v>
      </c>
      <c r="Y12" s="256"/>
      <c r="Z12" s="213"/>
      <c r="AA12" s="236"/>
      <c r="AB12" s="160" t="s">
        <v>54</v>
      </c>
      <c r="AC12" s="161"/>
      <c r="AD12" s="139" t="s">
        <v>75</v>
      </c>
      <c r="AE12" s="139"/>
      <c r="AF12" s="139"/>
      <c r="AG12" s="139" t="s">
        <v>119</v>
      </c>
      <c r="AH12" s="139"/>
      <c r="AI12" s="139"/>
      <c r="AJ12" s="133"/>
      <c r="AK12" s="100">
        <v>0.7</v>
      </c>
      <c r="AL12" s="100">
        <f t="shared" si="7"/>
        <v>11.099999999999998</v>
      </c>
      <c r="AM12" s="5">
        <f t="shared" si="1"/>
        <v>0.3534722222222222</v>
      </c>
      <c r="AN12" s="6">
        <f t="shared" si="2"/>
        <v>0.4944444444444444</v>
      </c>
      <c r="AO12" s="6">
        <f t="shared" si="3"/>
        <v>0.6854166666666666</v>
      </c>
      <c r="AP12" s="6">
        <f t="shared" si="4"/>
        <v>0.7513888888888888</v>
      </c>
      <c r="AQ12" s="7">
        <f t="shared" si="5"/>
        <v>0.8312499999999999</v>
      </c>
    </row>
    <row r="13" spans="1:43" ht="12.75" customHeight="1">
      <c r="A13" s="256"/>
      <c r="B13" s="213"/>
      <c r="C13" s="211"/>
      <c r="D13" s="178" t="s">
        <v>72</v>
      </c>
      <c r="E13" s="179"/>
      <c r="F13" s="142" t="s">
        <v>71</v>
      </c>
      <c r="G13" s="142"/>
      <c r="H13" s="142"/>
      <c r="I13" s="142" t="s">
        <v>120</v>
      </c>
      <c r="J13" s="142"/>
      <c r="K13" s="142"/>
      <c r="L13" s="166"/>
      <c r="M13" s="86">
        <v>0.8</v>
      </c>
      <c r="N13" s="88">
        <f t="shared" si="6"/>
        <v>11.899999999999999</v>
      </c>
      <c r="O13" s="49">
        <f t="shared" si="13"/>
        <v>0.013888888888888886</v>
      </c>
      <c r="P13" s="3">
        <f aca="true" t="shared" si="14" ref="P13:V13">P12+$O13-$O12</f>
        <v>0.24236111111111108</v>
      </c>
      <c r="Q13" s="3">
        <f t="shared" si="14"/>
        <v>0.29236111111111107</v>
      </c>
      <c r="R13" s="3">
        <f t="shared" si="14"/>
        <v>0.38055555555555554</v>
      </c>
      <c r="S13" s="3">
        <f t="shared" si="14"/>
        <v>0.5020833333333333</v>
      </c>
      <c r="T13" s="3">
        <f t="shared" si="14"/>
        <v>0.686111111111111</v>
      </c>
      <c r="U13" s="3">
        <f t="shared" si="14"/>
        <v>0.7520833333333332</v>
      </c>
      <c r="V13" s="3">
        <f t="shared" si="14"/>
        <v>0.8319444444444444</v>
      </c>
      <c r="W13" s="111">
        <f t="shared" si="12"/>
        <v>0.888888888888889</v>
      </c>
      <c r="Y13" s="256"/>
      <c r="Z13" s="213"/>
      <c r="AA13" s="236"/>
      <c r="AB13" s="246" t="s">
        <v>72</v>
      </c>
      <c r="AC13" s="247"/>
      <c r="AD13" s="139" t="s">
        <v>71</v>
      </c>
      <c r="AE13" s="139"/>
      <c r="AF13" s="139"/>
      <c r="AG13" s="139" t="s">
        <v>120</v>
      </c>
      <c r="AH13" s="139"/>
      <c r="AI13" s="139"/>
      <c r="AJ13" s="133"/>
      <c r="AK13" s="100">
        <v>0.8</v>
      </c>
      <c r="AL13" s="100">
        <f t="shared" si="7"/>
        <v>11.899999999999999</v>
      </c>
      <c r="AM13" s="5">
        <f t="shared" si="1"/>
        <v>0.35416666666666663</v>
      </c>
      <c r="AN13" s="6">
        <f t="shared" si="2"/>
        <v>0.49513888888888885</v>
      </c>
      <c r="AO13" s="6">
        <f t="shared" si="3"/>
        <v>0.686111111111111</v>
      </c>
      <c r="AP13" s="6">
        <f t="shared" si="4"/>
        <v>0.7520833333333332</v>
      </c>
      <c r="AQ13" s="7">
        <f t="shared" si="5"/>
        <v>0.8319444444444444</v>
      </c>
    </row>
    <row r="14" spans="1:43" ht="12.75" customHeight="1">
      <c r="A14" s="256"/>
      <c r="B14" s="213"/>
      <c r="C14" s="211"/>
      <c r="D14" s="186" t="s">
        <v>97</v>
      </c>
      <c r="E14" s="187"/>
      <c r="F14" s="154" t="s">
        <v>18</v>
      </c>
      <c r="G14" s="155"/>
      <c r="H14" s="156"/>
      <c r="I14" s="142" t="s">
        <v>165</v>
      </c>
      <c r="J14" s="143"/>
      <c r="K14" s="143"/>
      <c r="L14" s="144"/>
      <c r="M14" s="86">
        <v>1.2</v>
      </c>
      <c r="N14" s="89">
        <f t="shared" si="6"/>
        <v>13.099999999999998</v>
      </c>
      <c r="O14" s="49">
        <f t="shared" si="13"/>
        <v>0.01458333333333333</v>
      </c>
      <c r="P14" s="3">
        <f t="shared" si="9"/>
        <v>0.24305555555555552</v>
      </c>
      <c r="Q14" s="3">
        <f t="shared" si="9"/>
        <v>0.2930555555555555</v>
      </c>
      <c r="R14" s="3">
        <f t="shared" si="10"/>
        <v>0.38125</v>
      </c>
      <c r="S14" s="3">
        <f t="shared" si="11"/>
        <v>0.5027777777777778</v>
      </c>
      <c r="T14" s="3">
        <f t="shared" si="12"/>
        <v>0.6868055555555554</v>
      </c>
      <c r="U14" s="3">
        <f t="shared" si="12"/>
        <v>0.7527777777777777</v>
      </c>
      <c r="V14" s="3">
        <f t="shared" si="12"/>
        <v>0.8326388888888888</v>
      </c>
      <c r="W14" s="111">
        <f t="shared" si="12"/>
        <v>0.8895833333333334</v>
      </c>
      <c r="Y14" s="256"/>
      <c r="Z14" s="213"/>
      <c r="AA14" s="236"/>
      <c r="AB14" s="224" t="s">
        <v>97</v>
      </c>
      <c r="AC14" s="225"/>
      <c r="AD14" s="199" t="s">
        <v>18</v>
      </c>
      <c r="AE14" s="200"/>
      <c r="AF14" s="201"/>
      <c r="AG14" s="139" t="s">
        <v>165</v>
      </c>
      <c r="AH14" s="140"/>
      <c r="AI14" s="140"/>
      <c r="AJ14" s="141"/>
      <c r="AK14" s="100">
        <v>1.2</v>
      </c>
      <c r="AL14" s="104">
        <f t="shared" si="7"/>
        <v>13.099999999999998</v>
      </c>
      <c r="AM14" s="5">
        <f t="shared" si="1"/>
        <v>0.35486111111111107</v>
      </c>
      <c r="AN14" s="6">
        <f t="shared" si="2"/>
        <v>0.4958333333333333</v>
      </c>
      <c r="AO14" s="6">
        <f t="shared" si="3"/>
        <v>0.6868055555555554</v>
      </c>
      <c r="AP14" s="6">
        <f t="shared" si="4"/>
        <v>0.7527777777777777</v>
      </c>
      <c r="AQ14" s="7">
        <f t="shared" si="5"/>
        <v>0.8326388888888888</v>
      </c>
    </row>
    <row r="15" spans="1:43" ht="12.75" customHeight="1">
      <c r="A15" s="256"/>
      <c r="B15" s="213"/>
      <c r="C15" s="211"/>
      <c r="D15" s="188"/>
      <c r="E15" s="189"/>
      <c r="F15" s="157"/>
      <c r="G15" s="158"/>
      <c r="H15" s="159"/>
      <c r="I15" s="142" t="s">
        <v>99</v>
      </c>
      <c r="J15" s="143"/>
      <c r="K15" s="143"/>
      <c r="L15" s="144"/>
      <c r="M15" s="86">
        <v>0.5</v>
      </c>
      <c r="N15" s="89">
        <f t="shared" si="6"/>
        <v>13.599999999999998</v>
      </c>
      <c r="O15" s="49">
        <f t="shared" si="13"/>
        <v>0.015277777777777774</v>
      </c>
      <c r="P15" s="3">
        <f t="shared" si="9"/>
        <v>0.24374999999999997</v>
      </c>
      <c r="Q15" s="3">
        <f t="shared" si="9"/>
        <v>0.29374999999999996</v>
      </c>
      <c r="R15" s="3">
        <f t="shared" si="10"/>
        <v>0.3819444444444444</v>
      </c>
      <c r="S15" s="3">
        <f t="shared" si="11"/>
        <v>0.5034722222222222</v>
      </c>
      <c r="T15" s="3">
        <f t="shared" si="12"/>
        <v>0.6874999999999999</v>
      </c>
      <c r="U15" s="3">
        <f t="shared" si="12"/>
        <v>0.7534722222222221</v>
      </c>
      <c r="V15" s="3">
        <f t="shared" si="12"/>
        <v>0.8333333333333333</v>
      </c>
      <c r="W15" s="111">
        <f>W14</f>
        <v>0.8895833333333334</v>
      </c>
      <c r="Y15" s="256"/>
      <c r="Z15" s="213"/>
      <c r="AA15" s="236"/>
      <c r="AB15" s="226"/>
      <c r="AC15" s="227"/>
      <c r="AD15" s="202"/>
      <c r="AE15" s="203"/>
      <c r="AF15" s="204"/>
      <c r="AG15" s="139" t="s">
        <v>99</v>
      </c>
      <c r="AH15" s="140"/>
      <c r="AI15" s="140"/>
      <c r="AJ15" s="141"/>
      <c r="AK15" s="100">
        <v>0.5</v>
      </c>
      <c r="AL15" s="104">
        <f t="shared" si="7"/>
        <v>13.599999999999998</v>
      </c>
      <c r="AM15" s="5">
        <f t="shared" si="1"/>
        <v>0.3555555555555555</v>
      </c>
      <c r="AN15" s="6">
        <f t="shared" si="2"/>
        <v>0.49652777777777773</v>
      </c>
      <c r="AO15" s="6">
        <f t="shared" si="3"/>
        <v>0.6874999999999999</v>
      </c>
      <c r="AP15" s="6">
        <f t="shared" si="4"/>
        <v>0.7534722222222221</v>
      </c>
      <c r="AQ15" s="7">
        <f t="shared" si="5"/>
        <v>0.8333333333333333</v>
      </c>
    </row>
    <row r="16" spans="1:43" ht="12.75" customHeight="1">
      <c r="A16" s="256"/>
      <c r="B16" s="213"/>
      <c r="C16" s="211"/>
      <c r="D16" s="222"/>
      <c r="E16" s="223"/>
      <c r="F16" s="219"/>
      <c r="G16" s="220"/>
      <c r="H16" s="221"/>
      <c r="I16" s="142" t="s">
        <v>100</v>
      </c>
      <c r="J16" s="142"/>
      <c r="K16" s="142"/>
      <c r="L16" s="166"/>
      <c r="M16" s="86">
        <v>0.5</v>
      </c>
      <c r="N16" s="88">
        <f t="shared" si="6"/>
        <v>14.099999999999998</v>
      </c>
      <c r="O16" s="49">
        <f t="shared" si="13"/>
        <v>0.015972222222222218</v>
      </c>
      <c r="P16" s="3">
        <f t="shared" si="9"/>
        <v>0.2444444444444444</v>
      </c>
      <c r="Q16" s="3">
        <f t="shared" si="9"/>
        <v>0.2944444444444444</v>
      </c>
      <c r="R16" s="3">
        <f t="shared" si="10"/>
        <v>0.38263888888888886</v>
      </c>
      <c r="S16" s="3">
        <f t="shared" si="11"/>
        <v>0.5041666666666667</v>
      </c>
      <c r="T16" s="3">
        <f t="shared" si="12"/>
        <v>0.6881944444444443</v>
      </c>
      <c r="U16" s="3">
        <f t="shared" si="12"/>
        <v>0.7541666666666665</v>
      </c>
      <c r="V16" s="3">
        <f t="shared" si="12"/>
        <v>0.8340277777777777</v>
      </c>
      <c r="W16" s="111">
        <f t="shared" si="12"/>
        <v>0.8902777777777778</v>
      </c>
      <c r="Y16" s="256"/>
      <c r="Z16" s="213"/>
      <c r="AA16" s="236"/>
      <c r="AB16" s="249"/>
      <c r="AC16" s="250"/>
      <c r="AD16" s="205"/>
      <c r="AE16" s="206"/>
      <c r="AF16" s="207"/>
      <c r="AG16" s="139" t="s">
        <v>100</v>
      </c>
      <c r="AH16" s="139"/>
      <c r="AI16" s="139"/>
      <c r="AJ16" s="133"/>
      <c r="AK16" s="100">
        <v>0.5</v>
      </c>
      <c r="AL16" s="100">
        <f t="shared" si="7"/>
        <v>14.099999999999998</v>
      </c>
      <c r="AM16" s="5">
        <f t="shared" si="1"/>
        <v>0.35624999999999996</v>
      </c>
      <c r="AN16" s="6">
        <f t="shared" si="2"/>
        <v>0.4972222222222222</v>
      </c>
      <c r="AO16" s="6">
        <f t="shared" si="3"/>
        <v>0.6881944444444443</v>
      </c>
      <c r="AP16" s="6">
        <f t="shared" si="4"/>
        <v>0.7541666666666665</v>
      </c>
      <c r="AQ16" s="7">
        <f t="shared" si="5"/>
        <v>0.8340277777777777</v>
      </c>
    </row>
    <row r="17" spans="1:43" ht="12.75" customHeight="1">
      <c r="A17" s="256"/>
      <c r="B17" s="213"/>
      <c r="C17" s="211"/>
      <c r="D17" s="180" t="s">
        <v>101</v>
      </c>
      <c r="E17" s="181"/>
      <c r="F17" s="142" t="s">
        <v>102</v>
      </c>
      <c r="G17" s="142"/>
      <c r="H17" s="142"/>
      <c r="I17" s="142" t="s">
        <v>103</v>
      </c>
      <c r="J17" s="142"/>
      <c r="K17" s="142"/>
      <c r="L17" s="166"/>
      <c r="M17" s="86">
        <v>0.8</v>
      </c>
      <c r="N17" s="88">
        <f t="shared" si="6"/>
        <v>14.899999999999999</v>
      </c>
      <c r="O17" s="49">
        <f t="shared" si="13"/>
        <v>0.016666666666666663</v>
      </c>
      <c r="P17" s="3">
        <f t="shared" si="9"/>
        <v>0.24513888888888885</v>
      </c>
      <c r="Q17" s="3">
        <f t="shared" si="9"/>
        <v>0.29513888888888884</v>
      </c>
      <c r="R17" s="3">
        <f t="shared" si="10"/>
        <v>0.3833333333333333</v>
      </c>
      <c r="S17" s="3">
        <f t="shared" si="11"/>
        <v>0.5048611111111111</v>
      </c>
      <c r="T17" s="3">
        <f t="shared" si="12"/>
        <v>0.6888888888888888</v>
      </c>
      <c r="U17" s="3">
        <f t="shared" si="12"/>
        <v>0.7548611111111111</v>
      </c>
      <c r="V17" s="3">
        <f t="shared" si="12"/>
        <v>0.8347222222222223</v>
      </c>
      <c r="W17" s="111">
        <f t="shared" si="12"/>
        <v>0.8909722222222224</v>
      </c>
      <c r="Y17" s="256"/>
      <c r="Z17" s="213"/>
      <c r="AA17" s="236"/>
      <c r="AB17" s="134" t="s">
        <v>101</v>
      </c>
      <c r="AC17" s="135"/>
      <c r="AD17" s="139" t="s">
        <v>102</v>
      </c>
      <c r="AE17" s="139"/>
      <c r="AF17" s="139"/>
      <c r="AG17" s="139" t="s">
        <v>103</v>
      </c>
      <c r="AH17" s="139"/>
      <c r="AI17" s="139"/>
      <c r="AJ17" s="133"/>
      <c r="AK17" s="100">
        <v>0.8</v>
      </c>
      <c r="AL17" s="100">
        <f t="shared" si="7"/>
        <v>14.899999999999999</v>
      </c>
      <c r="AM17" s="5">
        <f t="shared" si="1"/>
        <v>0.3569444444444444</v>
      </c>
      <c r="AN17" s="6">
        <f t="shared" si="2"/>
        <v>0.4979166666666666</v>
      </c>
      <c r="AO17" s="6">
        <f t="shared" si="3"/>
        <v>0.6888888888888888</v>
      </c>
      <c r="AP17" s="6">
        <f t="shared" si="4"/>
        <v>0.7548611111111111</v>
      </c>
      <c r="AQ17" s="7">
        <f t="shared" si="5"/>
        <v>0.8347222222222223</v>
      </c>
    </row>
    <row r="18" spans="1:43" ht="12.75" customHeight="1">
      <c r="A18" s="256"/>
      <c r="B18" s="213"/>
      <c r="C18" s="211"/>
      <c r="D18" s="180" t="s">
        <v>17</v>
      </c>
      <c r="E18" s="181"/>
      <c r="F18" s="142" t="s">
        <v>102</v>
      </c>
      <c r="G18" s="142"/>
      <c r="H18" s="142"/>
      <c r="I18" s="142" t="s">
        <v>104</v>
      </c>
      <c r="J18" s="142"/>
      <c r="K18" s="142"/>
      <c r="L18" s="166"/>
      <c r="M18" s="86">
        <v>1.4</v>
      </c>
      <c r="N18" s="88">
        <f t="shared" si="6"/>
        <v>16.299999999999997</v>
      </c>
      <c r="O18" s="49">
        <f>O17+2/24/60</f>
        <v>0.01805555555555555</v>
      </c>
      <c r="P18" s="3">
        <f t="shared" si="9"/>
        <v>0.24652777777777773</v>
      </c>
      <c r="Q18" s="3">
        <f t="shared" si="9"/>
        <v>0.2965277777777777</v>
      </c>
      <c r="R18" s="3">
        <f t="shared" si="10"/>
        <v>0.3847222222222222</v>
      </c>
      <c r="S18" s="3">
        <f t="shared" si="11"/>
        <v>0.5062500000000001</v>
      </c>
      <c r="T18" s="3">
        <f t="shared" si="12"/>
        <v>0.6902777777777778</v>
      </c>
      <c r="U18" s="3">
        <f t="shared" si="12"/>
        <v>0.7562500000000001</v>
      </c>
      <c r="V18" s="3">
        <f t="shared" si="12"/>
        <v>0.8361111111111112</v>
      </c>
      <c r="W18" s="111">
        <f t="shared" si="12"/>
        <v>0.8923611111111114</v>
      </c>
      <c r="Y18" s="256"/>
      <c r="Z18" s="213"/>
      <c r="AA18" s="236"/>
      <c r="AB18" s="134" t="s">
        <v>17</v>
      </c>
      <c r="AC18" s="135"/>
      <c r="AD18" s="139" t="s">
        <v>102</v>
      </c>
      <c r="AE18" s="139"/>
      <c r="AF18" s="139"/>
      <c r="AG18" s="139" t="s">
        <v>104</v>
      </c>
      <c r="AH18" s="139"/>
      <c r="AI18" s="139"/>
      <c r="AJ18" s="133"/>
      <c r="AK18" s="100">
        <v>1.4</v>
      </c>
      <c r="AL18" s="100">
        <f t="shared" si="7"/>
        <v>16.299999999999997</v>
      </c>
      <c r="AM18" s="5">
        <f t="shared" si="1"/>
        <v>0.3583333333333333</v>
      </c>
      <c r="AN18" s="6">
        <f t="shared" si="2"/>
        <v>0.4993055555555555</v>
      </c>
      <c r="AO18" s="6">
        <f t="shared" si="3"/>
        <v>0.6902777777777778</v>
      </c>
      <c r="AP18" s="6">
        <f t="shared" si="4"/>
        <v>0.7562500000000001</v>
      </c>
      <c r="AQ18" s="7">
        <f t="shared" si="5"/>
        <v>0.8361111111111112</v>
      </c>
    </row>
    <row r="19" spans="1:43" ht="12.75" customHeight="1">
      <c r="A19" s="256"/>
      <c r="B19" s="213"/>
      <c r="C19" s="211"/>
      <c r="D19" s="162" t="s">
        <v>113</v>
      </c>
      <c r="E19" s="163"/>
      <c r="F19" s="157" t="s">
        <v>112</v>
      </c>
      <c r="G19" s="158"/>
      <c r="H19" s="159"/>
      <c r="I19" s="164" t="s">
        <v>106</v>
      </c>
      <c r="J19" s="164"/>
      <c r="K19" s="164"/>
      <c r="L19" s="165"/>
      <c r="M19" s="86">
        <v>1</v>
      </c>
      <c r="N19" s="88">
        <f t="shared" si="6"/>
        <v>17.299999999999997</v>
      </c>
      <c r="O19" s="49">
        <f>O18+1/24/60</f>
        <v>0.018749999999999996</v>
      </c>
      <c r="P19" s="3">
        <f t="shared" si="9"/>
        <v>0.24722222222222218</v>
      </c>
      <c r="Q19" s="3">
        <f t="shared" si="9"/>
        <v>0.29722222222222217</v>
      </c>
      <c r="R19" s="3">
        <f t="shared" si="10"/>
        <v>0.38541666666666663</v>
      </c>
      <c r="S19" s="3">
        <f t="shared" si="11"/>
        <v>0.5069444444444445</v>
      </c>
      <c r="T19" s="3">
        <f t="shared" si="12"/>
        <v>0.6909722222222222</v>
      </c>
      <c r="U19" s="3">
        <f t="shared" si="12"/>
        <v>0.7569444444444445</v>
      </c>
      <c r="V19" s="3">
        <f t="shared" si="12"/>
        <v>0.8368055555555557</v>
      </c>
      <c r="W19" s="111">
        <f t="shared" si="12"/>
        <v>0.8930555555555558</v>
      </c>
      <c r="Y19" s="256"/>
      <c r="Z19" s="213"/>
      <c r="AA19" s="236"/>
      <c r="AB19" s="257" t="s">
        <v>113</v>
      </c>
      <c r="AC19" s="258"/>
      <c r="AD19" s="202" t="s">
        <v>112</v>
      </c>
      <c r="AE19" s="203"/>
      <c r="AF19" s="204"/>
      <c r="AG19" s="195" t="s">
        <v>106</v>
      </c>
      <c r="AH19" s="195"/>
      <c r="AI19" s="195"/>
      <c r="AJ19" s="196"/>
      <c r="AK19" s="100">
        <v>1</v>
      </c>
      <c r="AL19" s="100">
        <f t="shared" si="7"/>
        <v>17.299999999999997</v>
      </c>
      <c r="AM19" s="5">
        <f t="shared" si="1"/>
        <v>0.3590277777777777</v>
      </c>
      <c r="AN19" s="6">
        <f t="shared" si="2"/>
        <v>0.49999999999999994</v>
      </c>
      <c r="AO19" s="6">
        <f t="shared" si="3"/>
        <v>0.6909722222222222</v>
      </c>
      <c r="AP19" s="6">
        <f t="shared" si="4"/>
        <v>0.7569444444444445</v>
      </c>
      <c r="AQ19" s="7">
        <f t="shared" si="5"/>
        <v>0.8368055555555557</v>
      </c>
    </row>
    <row r="20" spans="1:43" ht="12.75" customHeight="1">
      <c r="A20" s="256"/>
      <c r="B20" s="214"/>
      <c r="C20" s="211"/>
      <c r="D20" s="178" t="s">
        <v>111</v>
      </c>
      <c r="E20" s="179"/>
      <c r="F20" s="157" t="s">
        <v>112</v>
      </c>
      <c r="G20" s="158"/>
      <c r="H20" s="159"/>
      <c r="I20" s="164" t="s">
        <v>108</v>
      </c>
      <c r="J20" s="164"/>
      <c r="K20" s="164"/>
      <c r="L20" s="165"/>
      <c r="M20" s="86">
        <v>1</v>
      </c>
      <c r="N20" s="88">
        <f t="shared" si="6"/>
        <v>18.299999999999997</v>
      </c>
      <c r="O20" s="49">
        <f>O19+2/24/60</f>
        <v>0.020138888888888883</v>
      </c>
      <c r="P20" s="17">
        <f aca="true" t="shared" si="15" ref="P20:W23">P19+$O20-$O19</f>
        <v>0.24861111111111106</v>
      </c>
      <c r="Q20" s="17">
        <f t="shared" si="15"/>
        <v>0.29861111111111105</v>
      </c>
      <c r="R20" s="17">
        <f t="shared" si="15"/>
        <v>0.3868055555555555</v>
      </c>
      <c r="S20" s="17">
        <f t="shared" si="15"/>
        <v>0.5083333333333334</v>
      </c>
      <c r="T20" s="17">
        <f t="shared" si="15"/>
        <v>0.6923611111111111</v>
      </c>
      <c r="U20" s="17">
        <f t="shared" si="15"/>
        <v>0.7583333333333334</v>
      </c>
      <c r="V20" s="17">
        <f t="shared" si="15"/>
        <v>0.8381944444444446</v>
      </c>
      <c r="W20" s="112">
        <f>W19+1/24/60</f>
        <v>0.8937500000000003</v>
      </c>
      <c r="Y20" s="256"/>
      <c r="Z20" s="214"/>
      <c r="AA20" s="236"/>
      <c r="AB20" s="246" t="s">
        <v>111</v>
      </c>
      <c r="AC20" s="247"/>
      <c r="AD20" s="202" t="s">
        <v>112</v>
      </c>
      <c r="AE20" s="203"/>
      <c r="AF20" s="204"/>
      <c r="AG20" s="195" t="s">
        <v>108</v>
      </c>
      <c r="AH20" s="195"/>
      <c r="AI20" s="195"/>
      <c r="AJ20" s="196"/>
      <c r="AK20" s="100">
        <v>1</v>
      </c>
      <c r="AL20" s="100">
        <f t="shared" si="7"/>
        <v>18.299999999999997</v>
      </c>
      <c r="AM20" s="116">
        <f t="shared" si="1"/>
        <v>0.3604166666666666</v>
      </c>
      <c r="AN20" s="109">
        <f t="shared" si="2"/>
        <v>0.5013888888888888</v>
      </c>
      <c r="AO20" s="109">
        <f t="shared" si="3"/>
        <v>0.6923611111111111</v>
      </c>
      <c r="AP20" s="109">
        <f t="shared" si="4"/>
        <v>0.7583333333333334</v>
      </c>
      <c r="AQ20" s="121">
        <f t="shared" si="5"/>
        <v>0.8381944444444446</v>
      </c>
    </row>
    <row r="21" spans="1:43" ht="12.75" customHeight="1">
      <c r="A21" s="215" t="s">
        <v>88</v>
      </c>
      <c r="B21" s="215"/>
      <c r="C21" s="211"/>
      <c r="D21" s="186" t="s">
        <v>1</v>
      </c>
      <c r="E21" s="187"/>
      <c r="F21" s="157" t="s">
        <v>110</v>
      </c>
      <c r="G21" s="158"/>
      <c r="H21" s="159"/>
      <c r="I21" s="164" t="s">
        <v>109</v>
      </c>
      <c r="J21" s="164"/>
      <c r="K21" s="164"/>
      <c r="L21" s="165"/>
      <c r="M21" s="86">
        <v>1.5</v>
      </c>
      <c r="N21" s="88">
        <f t="shared" si="6"/>
        <v>19.799999999999997</v>
      </c>
      <c r="O21" s="49">
        <f>O20+1/24/60</f>
        <v>0.02083333333333333</v>
      </c>
      <c r="P21" s="17">
        <f t="shared" si="15"/>
        <v>0.2493055555555555</v>
      </c>
      <c r="Q21" s="17">
        <f t="shared" si="15"/>
        <v>0.2993055555555555</v>
      </c>
      <c r="R21" s="17">
        <f t="shared" si="15"/>
        <v>0.38749999999999996</v>
      </c>
      <c r="S21" s="17">
        <f t="shared" si="15"/>
        <v>0.5090277777777779</v>
      </c>
      <c r="T21" s="17">
        <f t="shared" si="15"/>
        <v>0.6930555555555555</v>
      </c>
      <c r="U21" s="17">
        <f t="shared" si="15"/>
        <v>0.7590277777777779</v>
      </c>
      <c r="V21" s="17">
        <f t="shared" si="15"/>
        <v>0.838888888888889</v>
      </c>
      <c r="W21" s="112">
        <f t="shared" si="15"/>
        <v>0.8944444444444447</v>
      </c>
      <c r="Y21" s="215" t="s">
        <v>88</v>
      </c>
      <c r="Z21" s="215"/>
      <c r="AA21" s="236"/>
      <c r="AB21" s="224" t="s">
        <v>1</v>
      </c>
      <c r="AC21" s="225"/>
      <c r="AD21" s="202" t="s">
        <v>110</v>
      </c>
      <c r="AE21" s="203"/>
      <c r="AF21" s="204"/>
      <c r="AG21" s="195" t="s">
        <v>109</v>
      </c>
      <c r="AH21" s="195"/>
      <c r="AI21" s="195"/>
      <c r="AJ21" s="196"/>
      <c r="AK21" s="100">
        <v>1.5</v>
      </c>
      <c r="AL21" s="100">
        <f t="shared" si="7"/>
        <v>19.799999999999997</v>
      </c>
      <c r="AM21" s="116">
        <f t="shared" si="1"/>
        <v>0.36111111111111105</v>
      </c>
      <c r="AN21" s="109">
        <f t="shared" si="2"/>
        <v>0.5020833333333332</v>
      </c>
      <c r="AO21" s="109">
        <f t="shared" si="3"/>
        <v>0.6930555555555555</v>
      </c>
      <c r="AP21" s="109">
        <f t="shared" si="4"/>
        <v>0.7590277777777779</v>
      </c>
      <c r="AQ21" s="121">
        <f t="shared" si="5"/>
        <v>0.838888888888889</v>
      </c>
    </row>
    <row r="22" spans="1:43" ht="12.75" customHeight="1">
      <c r="A22" s="215"/>
      <c r="B22" s="215"/>
      <c r="C22" s="211"/>
      <c r="D22" s="188"/>
      <c r="E22" s="189"/>
      <c r="F22" s="157" t="s">
        <v>4</v>
      </c>
      <c r="G22" s="158"/>
      <c r="H22" s="159"/>
      <c r="I22" s="164" t="s">
        <v>3</v>
      </c>
      <c r="J22" s="164"/>
      <c r="K22" s="164"/>
      <c r="L22" s="165"/>
      <c r="M22" s="86">
        <v>1.3</v>
      </c>
      <c r="N22" s="88">
        <f t="shared" si="6"/>
        <v>21.099999999999998</v>
      </c>
      <c r="O22" s="49">
        <f>O21+2/24/60</f>
        <v>0.022222222222222216</v>
      </c>
      <c r="P22" s="17">
        <f t="shared" si="15"/>
        <v>0.2506944444444444</v>
      </c>
      <c r="Q22" s="17">
        <f t="shared" si="15"/>
        <v>0.3006944444444444</v>
      </c>
      <c r="R22" s="17">
        <f t="shared" si="15"/>
        <v>0.38888888888888884</v>
      </c>
      <c r="S22" s="17">
        <f t="shared" si="15"/>
        <v>0.5104166666666667</v>
      </c>
      <c r="T22" s="17">
        <f t="shared" si="15"/>
        <v>0.6944444444444444</v>
      </c>
      <c r="U22" s="17">
        <f t="shared" si="15"/>
        <v>0.7604166666666667</v>
      </c>
      <c r="V22" s="17">
        <f t="shared" si="15"/>
        <v>0.8402777777777779</v>
      </c>
      <c r="W22" s="112">
        <f t="shared" si="15"/>
        <v>0.8958333333333336</v>
      </c>
      <c r="Y22" s="215"/>
      <c r="Z22" s="215"/>
      <c r="AA22" s="236"/>
      <c r="AB22" s="226"/>
      <c r="AC22" s="227"/>
      <c r="AD22" s="202" t="s">
        <v>4</v>
      </c>
      <c r="AE22" s="203"/>
      <c r="AF22" s="204"/>
      <c r="AG22" s="195" t="s">
        <v>3</v>
      </c>
      <c r="AH22" s="195"/>
      <c r="AI22" s="195"/>
      <c r="AJ22" s="196"/>
      <c r="AK22" s="100">
        <v>1.3</v>
      </c>
      <c r="AL22" s="100">
        <f t="shared" si="7"/>
        <v>21.099999999999998</v>
      </c>
      <c r="AM22" s="116">
        <f t="shared" si="1"/>
        <v>0.36249999999999993</v>
      </c>
      <c r="AN22" s="109">
        <f t="shared" si="2"/>
        <v>0.5034722222222221</v>
      </c>
      <c r="AO22" s="109">
        <f t="shared" si="3"/>
        <v>0.6944444444444444</v>
      </c>
      <c r="AP22" s="109">
        <f t="shared" si="4"/>
        <v>0.7604166666666667</v>
      </c>
      <c r="AQ22" s="121">
        <f t="shared" si="5"/>
        <v>0.8402777777777779</v>
      </c>
    </row>
    <row r="23" spans="1:43" ht="12.75" customHeight="1" thickBot="1">
      <c r="A23" s="215"/>
      <c r="B23" s="215"/>
      <c r="C23" s="211"/>
      <c r="D23" s="190"/>
      <c r="E23" s="191"/>
      <c r="F23" s="262"/>
      <c r="G23" s="263"/>
      <c r="H23" s="264"/>
      <c r="I23" s="230" t="s">
        <v>0</v>
      </c>
      <c r="J23" s="231"/>
      <c r="K23" s="231"/>
      <c r="L23" s="232"/>
      <c r="M23" s="91">
        <v>0.9</v>
      </c>
      <c r="N23" s="92">
        <f>N22+M23</f>
        <v>21.999999999999996</v>
      </c>
      <c r="O23" s="50">
        <f>O22+2/24/60</f>
        <v>0.023611111111111104</v>
      </c>
      <c r="P23" s="30">
        <f aca="true" t="shared" si="16" ref="P23:V23">P22+$O23-$O22</f>
        <v>0.25208333333333327</v>
      </c>
      <c r="Q23" s="30">
        <f t="shared" si="16"/>
        <v>0.30208333333333326</v>
      </c>
      <c r="R23" s="30">
        <f t="shared" si="16"/>
        <v>0.3902777777777777</v>
      </c>
      <c r="S23" s="30">
        <f t="shared" si="16"/>
        <v>0.5118055555555556</v>
      </c>
      <c r="T23" s="30">
        <f t="shared" si="16"/>
        <v>0.6958333333333333</v>
      </c>
      <c r="U23" s="30">
        <f t="shared" si="16"/>
        <v>0.7618055555555556</v>
      </c>
      <c r="V23" s="30">
        <f t="shared" si="16"/>
        <v>0.8416666666666668</v>
      </c>
      <c r="W23" s="113">
        <f t="shared" si="15"/>
        <v>0.8972222222222225</v>
      </c>
      <c r="Y23" s="215"/>
      <c r="Z23" s="215"/>
      <c r="AA23" s="236"/>
      <c r="AB23" s="228"/>
      <c r="AC23" s="229"/>
      <c r="AD23" s="259"/>
      <c r="AE23" s="260"/>
      <c r="AF23" s="261"/>
      <c r="AG23" s="233" t="s">
        <v>0</v>
      </c>
      <c r="AH23" s="234"/>
      <c r="AI23" s="234"/>
      <c r="AJ23" s="235"/>
      <c r="AK23" s="102">
        <v>0.9</v>
      </c>
      <c r="AL23" s="103">
        <f t="shared" si="7"/>
        <v>21.999999999999996</v>
      </c>
      <c r="AM23" s="74">
        <f t="shared" si="1"/>
        <v>0.3638888888888888</v>
      </c>
      <c r="AN23" s="75">
        <f t="shared" si="2"/>
        <v>0.504861111111111</v>
      </c>
      <c r="AO23" s="75">
        <f t="shared" si="3"/>
        <v>0.6958333333333333</v>
      </c>
      <c r="AP23" s="75">
        <f t="shared" si="4"/>
        <v>0.7618055555555556</v>
      </c>
      <c r="AQ23" s="76">
        <f t="shared" si="5"/>
        <v>0.8416666666666668</v>
      </c>
    </row>
    <row r="24" spans="1:38" ht="12.75" customHeight="1">
      <c r="A24" s="215"/>
      <c r="B24" s="215"/>
      <c r="C24" s="211"/>
      <c r="M24" s="90"/>
      <c r="N24" s="90"/>
      <c r="O24" s="12"/>
      <c r="Y24" s="215"/>
      <c r="Z24" s="215"/>
      <c r="AA24" s="236"/>
      <c r="AK24" s="90"/>
      <c r="AL24" s="90"/>
    </row>
    <row r="25" ht="12.75" customHeight="1">
      <c r="O25" s="12"/>
    </row>
    <row r="26" spans="1:27" ht="12.75" customHeight="1">
      <c r="A26" s="242" t="s">
        <v>90</v>
      </c>
      <c r="B26" s="212" t="s">
        <v>159</v>
      </c>
      <c r="C26" s="210" t="s">
        <v>89</v>
      </c>
      <c r="O26" s="12"/>
      <c r="Y26" s="242" t="s">
        <v>90</v>
      </c>
      <c r="Z26" s="212" t="s">
        <v>159</v>
      </c>
      <c r="AA26" s="243" t="s">
        <v>122</v>
      </c>
    </row>
    <row r="27" spans="1:43" ht="12.75" customHeight="1" thickBot="1">
      <c r="A27" s="242"/>
      <c r="B27" s="213"/>
      <c r="C27" s="210"/>
      <c r="D27" s="173" t="s">
        <v>6</v>
      </c>
      <c r="E27" s="174"/>
      <c r="F27" s="170" t="s">
        <v>7</v>
      </c>
      <c r="G27" s="171"/>
      <c r="H27" s="174"/>
      <c r="I27" s="170" t="s">
        <v>8</v>
      </c>
      <c r="J27" s="171"/>
      <c r="K27" s="171"/>
      <c r="L27" s="172"/>
      <c r="M27" s="84" t="s">
        <v>155</v>
      </c>
      <c r="N27" s="84" t="s">
        <v>156</v>
      </c>
      <c r="O27" s="43" t="s">
        <v>95</v>
      </c>
      <c r="P27" s="120" t="s">
        <v>178</v>
      </c>
      <c r="Q27" s="120" t="s">
        <v>178</v>
      </c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1">
        <v>1</v>
      </c>
      <c r="Y27" s="242"/>
      <c r="Z27" s="213"/>
      <c r="AA27" s="243"/>
      <c r="AB27" s="173" t="s">
        <v>6</v>
      </c>
      <c r="AC27" s="174"/>
      <c r="AD27" s="170" t="s">
        <v>7</v>
      </c>
      <c r="AE27" s="171"/>
      <c r="AF27" s="174"/>
      <c r="AG27" s="170" t="s">
        <v>8</v>
      </c>
      <c r="AH27" s="171"/>
      <c r="AI27" s="171"/>
      <c r="AJ27" s="172"/>
      <c r="AK27" s="84" t="s">
        <v>155</v>
      </c>
      <c r="AL27" s="84" t="s">
        <v>156</v>
      </c>
      <c r="AM27" s="13">
        <v>1</v>
      </c>
      <c r="AN27" s="13">
        <v>1</v>
      </c>
      <c r="AO27" s="13">
        <v>1</v>
      </c>
      <c r="AP27" s="13">
        <v>1</v>
      </c>
      <c r="AQ27" s="14">
        <v>1</v>
      </c>
    </row>
    <row r="28" spans="1:43" ht="12.75" customHeight="1">
      <c r="A28" s="242"/>
      <c r="B28" s="213"/>
      <c r="C28" s="210"/>
      <c r="D28" s="150" t="s">
        <v>1</v>
      </c>
      <c r="E28" s="151"/>
      <c r="F28" s="147" t="s">
        <v>4</v>
      </c>
      <c r="G28" s="147"/>
      <c r="H28" s="147"/>
      <c r="I28" s="142" t="s">
        <v>0</v>
      </c>
      <c r="J28" s="143"/>
      <c r="K28" s="143"/>
      <c r="L28" s="144"/>
      <c r="M28" s="83">
        <v>0</v>
      </c>
      <c r="N28" s="87">
        <v>0</v>
      </c>
      <c r="O28" s="47">
        <v>0</v>
      </c>
      <c r="P28" s="28">
        <v>0.2534722222222222</v>
      </c>
      <c r="Q28" s="28">
        <v>0.3125</v>
      </c>
      <c r="R28" s="28">
        <v>0.46319444444444446</v>
      </c>
      <c r="S28" s="28">
        <v>0.6354166666666666</v>
      </c>
      <c r="T28" s="28">
        <v>0.7118055555555555</v>
      </c>
      <c r="U28" s="28">
        <v>0.7743055555555555</v>
      </c>
      <c r="V28" s="28">
        <v>0.8541666666666666</v>
      </c>
      <c r="W28" s="29">
        <v>0.9006944444444445</v>
      </c>
      <c r="Y28" s="242"/>
      <c r="Z28" s="213"/>
      <c r="AA28" s="243"/>
      <c r="AB28" s="237" t="s">
        <v>1</v>
      </c>
      <c r="AC28" s="238"/>
      <c r="AD28" s="241" t="s">
        <v>4</v>
      </c>
      <c r="AE28" s="241"/>
      <c r="AF28" s="241"/>
      <c r="AG28" s="139" t="s">
        <v>0</v>
      </c>
      <c r="AH28" s="140"/>
      <c r="AI28" s="140"/>
      <c r="AJ28" s="141"/>
      <c r="AK28" s="98">
        <v>0</v>
      </c>
      <c r="AL28" s="99">
        <v>0</v>
      </c>
      <c r="AM28" s="77">
        <v>0.45625</v>
      </c>
      <c r="AN28" s="77">
        <v>0.6354166666666666</v>
      </c>
      <c r="AO28" s="77">
        <v>0.7118055555555555</v>
      </c>
      <c r="AP28" s="77">
        <v>0.7743055555555555</v>
      </c>
      <c r="AQ28" s="78">
        <v>0.8541666666666666</v>
      </c>
    </row>
    <row r="29" spans="1:43" ht="12.75" customHeight="1">
      <c r="A29" s="242"/>
      <c r="B29" s="213"/>
      <c r="C29" s="210"/>
      <c r="D29" s="152"/>
      <c r="E29" s="153"/>
      <c r="F29" s="142" t="s">
        <v>110</v>
      </c>
      <c r="G29" s="142"/>
      <c r="H29" s="142"/>
      <c r="I29" s="142" t="s">
        <v>114</v>
      </c>
      <c r="J29" s="143"/>
      <c r="K29" s="143"/>
      <c r="L29" s="144"/>
      <c r="M29" s="86">
        <v>2.4</v>
      </c>
      <c r="N29" s="88">
        <f>N28+M29</f>
        <v>2.4</v>
      </c>
      <c r="O29" s="49">
        <f>O28+2/24/60</f>
        <v>0.0013888888888888887</v>
      </c>
      <c r="P29" s="25">
        <f aca="true" t="shared" si="17" ref="P29:W29">P28+$O29-$O28</f>
        <v>0.2548611111111111</v>
      </c>
      <c r="Q29" s="25">
        <f t="shared" si="17"/>
        <v>0.3138888888888889</v>
      </c>
      <c r="R29" s="25">
        <f t="shared" si="17"/>
        <v>0.46458333333333335</v>
      </c>
      <c r="S29" s="25">
        <f t="shared" si="17"/>
        <v>0.6368055555555555</v>
      </c>
      <c r="T29" s="25">
        <f t="shared" si="17"/>
        <v>0.7131944444444444</v>
      </c>
      <c r="U29" s="25">
        <f t="shared" si="17"/>
        <v>0.7756944444444444</v>
      </c>
      <c r="V29" s="25">
        <f t="shared" si="17"/>
        <v>0.8555555555555555</v>
      </c>
      <c r="W29" s="62">
        <f t="shared" si="17"/>
        <v>0.9020833333333333</v>
      </c>
      <c r="Y29" s="242"/>
      <c r="Z29" s="213"/>
      <c r="AA29" s="243"/>
      <c r="AB29" s="239"/>
      <c r="AC29" s="240"/>
      <c r="AD29" s="139" t="s">
        <v>110</v>
      </c>
      <c r="AE29" s="139"/>
      <c r="AF29" s="139"/>
      <c r="AG29" s="139" t="s">
        <v>114</v>
      </c>
      <c r="AH29" s="140"/>
      <c r="AI29" s="140"/>
      <c r="AJ29" s="141"/>
      <c r="AK29" s="100">
        <v>2.4</v>
      </c>
      <c r="AL29" s="100">
        <f>AL28+AK29</f>
        <v>2.4</v>
      </c>
      <c r="AM29" s="42">
        <f aca="true" t="shared" si="18" ref="AM29:AM45">AM28+$O29-$O28</f>
        <v>0.4576388888888889</v>
      </c>
      <c r="AN29" s="42">
        <f aca="true" t="shared" si="19" ref="AN29:AN45">AN28+$O29-$O28</f>
        <v>0.6368055555555555</v>
      </c>
      <c r="AO29" s="42">
        <f aca="true" t="shared" si="20" ref="AO29:AO45">AO28+$O29-$O28</f>
        <v>0.7131944444444444</v>
      </c>
      <c r="AP29" s="42">
        <f aca="true" t="shared" si="21" ref="AP29:AP45">AP28+$O29-$O28</f>
        <v>0.7756944444444444</v>
      </c>
      <c r="AQ29" s="53">
        <f>AQ28+$O29-$O28</f>
        <v>0.8555555555555555</v>
      </c>
    </row>
    <row r="30" spans="1:43" ht="12.75" customHeight="1">
      <c r="A30" s="242"/>
      <c r="B30" s="213"/>
      <c r="C30" s="210"/>
      <c r="D30" s="148" t="s">
        <v>111</v>
      </c>
      <c r="E30" s="149"/>
      <c r="F30" s="142" t="s">
        <v>112</v>
      </c>
      <c r="G30" s="142"/>
      <c r="H30" s="142"/>
      <c r="I30" s="142" t="s">
        <v>107</v>
      </c>
      <c r="J30" s="143"/>
      <c r="K30" s="143"/>
      <c r="L30" s="144"/>
      <c r="M30" s="97">
        <v>1.5</v>
      </c>
      <c r="N30" s="88">
        <f aca="true" t="shared" si="22" ref="N30:N45">N29+M30</f>
        <v>3.9</v>
      </c>
      <c r="O30" s="49">
        <f>O29+1/24/60</f>
        <v>0.002083333333333333</v>
      </c>
      <c r="P30" s="25">
        <f aca="true" t="shared" si="23" ref="P30:P37">P29+$O30-$O29</f>
        <v>0.25555555555555554</v>
      </c>
      <c r="Q30" s="25">
        <f aca="true" t="shared" si="24" ref="Q30:Q45">Q29+$O30-$O29</f>
        <v>0.3145833333333333</v>
      </c>
      <c r="R30" s="25">
        <f aca="true" t="shared" si="25" ref="R30:R45">R29+$O30-$O29</f>
        <v>0.4652777777777778</v>
      </c>
      <c r="S30" s="25">
        <f aca="true" t="shared" si="26" ref="S30:S45">S29+$O30-$O29</f>
        <v>0.6375</v>
      </c>
      <c r="T30" s="25">
        <f aca="true" t="shared" si="27" ref="T30:T45">T29+$O30-$O29</f>
        <v>0.7138888888888888</v>
      </c>
      <c r="U30" s="25">
        <f aca="true" t="shared" si="28" ref="U30:U45">U29+$O30-$O29</f>
        <v>0.7763888888888888</v>
      </c>
      <c r="V30" s="25">
        <f aca="true" t="shared" si="29" ref="V30:W45">V29+$O30-$O29</f>
        <v>0.85625</v>
      </c>
      <c r="W30" s="62">
        <f t="shared" si="29"/>
        <v>0.9027777777777778</v>
      </c>
      <c r="Y30" s="242"/>
      <c r="Z30" s="213"/>
      <c r="AA30" s="243"/>
      <c r="AB30" s="208" t="s">
        <v>111</v>
      </c>
      <c r="AC30" s="209"/>
      <c r="AD30" s="139" t="s">
        <v>112</v>
      </c>
      <c r="AE30" s="139"/>
      <c r="AF30" s="139"/>
      <c r="AG30" s="139" t="s">
        <v>107</v>
      </c>
      <c r="AH30" s="140"/>
      <c r="AI30" s="140"/>
      <c r="AJ30" s="141"/>
      <c r="AK30" s="101">
        <v>1.5</v>
      </c>
      <c r="AL30" s="100">
        <f aca="true" t="shared" si="30" ref="AL30:AL47">AL29+AK30</f>
        <v>3.9</v>
      </c>
      <c r="AM30" s="42">
        <f t="shared" si="18"/>
        <v>0.4583333333333333</v>
      </c>
      <c r="AN30" s="42">
        <f t="shared" si="19"/>
        <v>0.6375</v>
      </c>
      <c r="AO30" s="42">
        <f t="shared" si="20"/>
        <v>0.7138888888888888</v>
      </c>
      <c r="AP30" s="42">
        <f t="shared" si="21"/>
        <v>0.7763888888888888</v>
      </c>
      <c r="AQ30" s="53">
        <f>AQ29+$O30-$O29</f>
        <v>0.85625</v>
      </c>
    </row>
    <row r="31" spans="1:43" ht="12.75" customHeight="1">
      <c r="A31" s="242"/>
      <c r="B31" s="213"/>
      <c r="C31" s="210"/>
      <c r="D31" s="180" t="s">
        <v>17</v>
      </c>
      <c r="E31" s="181"/>
      <c r="F31" s="142" t="s">
        <v>16</v>
      </c>
      <c r="G31" s="142"/>
      <c r="H31" s="142"/>
      <c r="I31" s="142" t="s">
        <v>131</v>
      </c>
      <c r="J31" s="143"/>
      <c r="K31" s="143"/>
      <c r="L31" s="144"/>
      <c r="M31" s="97">
        <v>1.1</v>
      </c>
      <c r="N31" s="88">
        <f t="shared" si="22"/>
        <v>5</v>
      </c>
      <c r="O31" s="49">
        <f>O30+2/24/60</f>
        <v>0.0034722222222222216</v>
      </c>
      <c r="P31" s="25">
        <f t="shared" si="23"/>
        <v>0.2569444444444444</v>
      </c>
      <c r="Q31" s="25">
        <f t="shared" si="24"/>
        <v>0.3159722222222222</v>
      </c>
      <c r="R31" s="25">
        <f t="shared" si="25"/>
        <v>0.4666666666666667</v>
      </c>
      <c r="S31" s="25">
        <f t="shared" si="26"/>
        <v>0.6388888888888888</v>
      </c>
      <c r="T31" s="25">
        <f t="shared" si="27"/>
        <v>0.7152777777777777</v>
      </c>
      <c r="U31" s="25">
        <f t="shared" si="28"/>
        <v>0.7777777777777777</v>
      </c>
      <c r="V31" s="25">
        <f>V30+1/24/60</f>
        <v>0.8569444444444444</v>
      </c>
      <c r="W31" s="62">
        <f>W30+1/24/60</f>
        <v>0.9034722222222222</v>
      </c>
      <c r="Y31" s="242"/>
      <c r="Z31" s="213"/>
      <c r="AA31" s="243"/>
      <c r="AB31" s="134" t="s">
        <v>17</v>
      </c>
      <c r="AC31" s="135"/>
      <c r="AD31" s="139" t="s">
        <v>16</v>
      </c>
      <c r="AE31" s="139"/>
      <c r="AF31" s="139"/>
      <c r="AG31" s="139" t="s">
        <v>131</v>
      </c>
      <c r="AH31" s="140"/>
      <c r="AI31" s="140"/>
      <c r="AJ31" s="141"/>
      <c r="AK31" s="101">
        <v>1.1</v>
      </c>
      <c r="AL31" s="100">
        <f t="shared" si="30"/>
        <v>5</v>
      </c>
      <c r="AM31" s="42">
        <f t="shared" si="18"/>
        <v>0.4597222222222222</v>
      </c>
      <c r="AN31" s="42">
        <f t="shared" si="19"/>
        <v>0.6388888888888888</v>
      </c>
      <c r="AO31" s="42">
        <f t="shared" si="20"/>
        <v>0.7152777777777777</v>
      </c>
      <c r="AP31" s="42">
        <f t="shared" si="21"/>
        <v>0.7777777777777777</v>
      </c>
      <c r="AQ31" s="53">
        <f>AQ30+1/24/60</f>
        <v>0.8569444444444444</v>
      </c>
    </row>
    <row r="32" spans="1:43" ht="12.75" customHeight="1">
      <c r="A32" s="242"/>
      <c r="B32" s="213"/>
      <c r="C32" s="210"/>
      <c r="D32" s="217"/>
      <c r="E32" s="218"/>
      <c r="F32" s="142" t="s">
        <v>102</v>
      </c>
      <c r="G32" s="142"/>
      <c r="H32" s="142"/>
      <c r="I32" s="167" t="s">
        <v>132</v>
      </c>
      <c r="J32" s="164"/>
      <c r="K32" s="164"/>
      <c r="L32" s="165"/>
      <c r="M32" s="86">
        <v>1</v>
      </c>
      <c r="N32" s="88">
        <f t="shared" si="22"/>
        <v>6</v>
      </c>
      <c r="O32" s="49">
        <f>O31+1/24/60</f>
        <v>0.004166666666666666</v>
      </c>
      <c r="P32" s="24">
        <f t="shared" si="23"/>
        <v>0.25763888888888886</v>
      </c>
      <c r="Q32" s="24">
        <f t="shared" si="24"/>
        <v>0.31666666666666665</v>
      </c>
      <c r="R32" s="24">
        <f t="shared" si="25"/>
        <v>0.4673611111111111</v>
      </c>
      <c r="S32" s="24">
        <f t="shared" si="26"/>
        <v>0.6395833333333333</v>
      </c>
      <c r="T32" s="24">
        <f t="shared" si="27"/>
        <v>0.7159722222222221</v>
      </c>
      <c r="U32" s="24">
        <f t="shared" si="28"/>
        <v>0.7784722222222221</v>
      </c>
      <c r="V32" s="24">
        <f t="shared" si="29"/>
        <v>0.8576388888888888</v>
      </c>
      <c r="W32" s="63">
        <f t="shared" si="29"/>
        <v>0.9041666666666667</v>
      </c>
      <c r="Y32" s="242"/>
      <c r="Z32" s="213"/>
      <c r="AA32" s="243"/>
      <c r="AB32" s="160"/>
      <c r="AC32" s="161"/>
      <c r="AD32" s="139" t="s">
        <v>102</v>
      </c>
      <c r="AE32" s="139"/>
      <c r="AF32" s="139"/>
      <c r="AG32" s="194" t="s">
        <v>132</v>
      </c>
      <c r="AH32" s="195"/>
      <c r="AI32" s="195"/>
      <c r="AJ32" s="196"/>
      <c r="AK32" s="100">
        <v>1</v>
      </c>
      <c r="AL32" s="100">
        <f t="shared" si="30"/>
        <v>6</v>
      </c>
      <c r="AM32" s="79">
        <f t="shared" si="18"/>
        <v>0.46041666666666664</v>
      </c>
      <c r="AN32" s="79">
        <f t="shared" si="19"/>
        <v>0.6395833333333333</v>
      </c>
      <c r="AO32" s="79">
        <f t="shared" si="20"/>
        <v>0.7159722222222221</v>
      </c>
      <c r="AP32" s="79">
        <f t="shared" si="21"/>
        <v>0.7784722222222221</v>
      </c>
      <c r="AQ32" s="80">
        <f aca="true" t="shared" si="31" ref="AQ32:AQ38">AQ31+$O32-$O31</f>
        <v>0.8576388888888888</v>
      </c>
    </row>
    <row r="33" spans="1:43" ht="12.75" customHeight="1">
      <c r="A33" s="242"/>
      <c r="B33" s="213"/>
      <c r="C33" s="210"/>
      <c r="D33" s="148" t="s">
        <v>101</v>
      </c>
      <c r="E33" s="149"/>
      <c r="F33" s="142" t="s">
        <v>102</v>
      </c>
      <c r="G33" s="142"/>
      <c r="H33" s="142"/>
      <c r="I33" s="167" t="s">
        <v>133</v>
      </c>
      <c r="J33" s="164"/>
      <c r="K33" s="164"/>
      <c r="L33" s="165"/>
      <c r="M33" s="86">
        <v>1.4</v>
      </c>
      <c r="N33" s="88">
        <f t="shared" si="22"/>
        <v>7.4</v>
      </c>
      <c r="O33" s="49">
        <f>O32+1/24/60</f>
        <v>0.00486111111111111</v>
      </c>
      <c r="P33" s="24">
        <f t="shared" si="23"/>
        <v>0.2583333333333333</v>
      </c>
      <c r="Q33" s="24">
        <f t="shared" si="24"/>
        <v>0.3173611111111111</v>
      </c>
      <c r="R33" s="24">
        <f t="shared" si="25"/>
        <v>0.46805555555555556</v>
      </c>
      <c r="S33" s="24">
        <f t="shared" si="26"/>
        <v>0.6402777777777777</v>
      </c>
      <c r="T33" s="24">
        <f t="shared" si="27"/>
        <v>0.7166666666666666</v>
      </c>
      <c r="U33" s="24">
        <f t="shared" si="28"/>
        <v>0.7791666666666666</v>
      </c>
      <c r="V33" s="24">
        <f t="shared" si="29"/>
        <v>0.8583333333333333</v>
      </c>
      <c r="W33" s="63">
        <f t="shared" si="29"/>
        <v>0.9048611111111111</v>
      </c>
      <c r="Y33" s="242"/>
      <c r="Z33" s="213"/>
      <c r="AA33" s="243"/>
      <c r="AB33" s="208" t="s">
        <v>101</v>
      </c>
      <c r="AC33" s="209"/>
      <c r="AD33" s="139" t="s">
        <v>102</v>
      </c>
      <c r="AE33" s="139"/>
      <c r="AF33" s="139"/>
      <c r="AG33" s="194" t="s">
        <v>133</v>
      </c>
      <c r="AH33" s="195"/>
      <c r="AI33" s="195"/>
      <c r="AJ33" s="196"/>
      <c r="AK33" s="100">
        <v>1.4</v>
      </c>
      <c r="AL33" s="100">
        <f t="shared" si="30"/>
        <v>7.4</v>
      </c>
      <c r="AM33" s="79">
        <f t="shared" si="18"/>
        <v>0.4611111111111111</v>
      </c>
      <c r="AN33" s="79">
        <f t="shared" si="19"/>
        <v>0.6402777777777777</v>
      </c>
      <c r="AO33" s="79">
        <f t="shared" si="20"/>
        <v>0.7166666666666666</v>
      </c>
      <c r="AP33" s="79">
        <f t="shared" si="21"/>
        <v>0.7791666666666666</v>
      </c>
      <c r="AQ33" s="80">
        <f t="shared" si="31"/>
        <v>0.8583333333333333</v>
      </c>
    </row>
    <row r="34" spans="1:43" ht="12.75" customHeight="1">
      <c r="A34" s="242"/>
      <c r="B34" s="213"/>
      <c r="C34" s="210"/>
      <c r="D34" s="180" t="s">
        <v>97</v>
      </c>
      <c r="E34" s="181"/>
      <c r="F34" s="154" t="s">
        <v>18</v>
      </c>
      <c r="G34" s="155"/>
      <c r="H34" s="156"/>
      <c r="I34" s="167" t="s">
        <v>96</v>
      </c>
      <c r="J34" s="164"/>
      <c r="K34" s="164"/>
      <c r="L34" s="165"/>
      <c r="M34" s="86">
        <v>0.8</v>
      </c>
      <c r="N34" s="88">
        <f t="shared" si="22"/>
        <v>8.200000000000001</v>
      </c>
      <c r="O34" s="49">
        <f>O33+1/24/60</f>
        <v>0.005555555555555555</v>
      </c>
      <c r="P34" s="24">
        <f t="shared" si="23"/>
        <v>0.25902777777777775</v>
      </c>
      <c r="Q34" s="24">
        <f t="shared" si="24"/>
        <v>0.31805555555555554</v>
      </c>
      <c r="R34" s="24">
        <f t="shared" si="25"/>
        <v>0.46875</v>
      </c>
      <c r="S34" s="24">
        <f t="shared" si="26"/>
        <v>0.6409722222222222</v>
      </c>
      <c r="T34" s="24">
        <f t="shared" si="27"/>
        <v>0.717361111111111</v>
      </c>
      <c r="U34" s="24">
        <f t="shared" si="28"/>
        <v>0.779861111111111</v>
      </c>
      <c r="V34" s="24">
        <f t="shared" si="29"/>
        <v>0.8590277777777777</v>
      </c>
      <c r="W34" s="63">
        <f t="shared" si="29"/>
        <v>0.9055555555555556</v>
      </c>
      <c r="Y34" s="242"/>
      <c r="Z34" s="213"/>
      <c r="AA34" s="243"/>
      <c r="AB34" s="134" t="s">
        <v>97</v>
      </c>
      <c r="AC34" s="135"/>
      <c r="AD34" s="199" t="s">
        <v>18</v>
      </c>
      <c r="AE34" s="200"/>
      <c r="AF34" s="201"/>
      <c r="AG34" s="194" t="s">
        <v>96</v>
      </c>
      <c r="AH34" s="195"/>
      <c r="AI34" s="195"/>
      <c r="AJ34" s="196"/>
      <c r="AK34" s="100">
        <v>0.8</v>
      </c>
      <c r="AL34" s="100">
        <f t="shared" si="30"/>
        <v>8.200000000000001</v>
      </c>
      <c r="AM34" s="79">
        <f t="shared" si="18"/>
        <v>0.4618055555555555</v>
      </c>
      <c r="AN34" s="79">
        <f t="shared" si="19"/>
        <v>0.6409722222222222</v>
      </c>
      <c r="AO34" s="79">
        <f t="shared" si="20"/>
        <v>0.717361111111111</v>
      </c>
      <c r="AP34" s="79">
        <f t="shared" si="21"/>
        <v>0.779861111111111</v>
      </c>
      <c r="AQ34" s="80">
        <f t="shared" si="31"/>
        <v>0.8590277777777777</v>
      </c>
    </row>
    <row r="35" spans="1:43" ht="12.75" customHeight="1">
      <c r="A35" s="242"/>
      <c r="B35" s="213"/>
      <c r="C35" s="210"/>
      <c r="D35" s="182"/>
      <c r="E35" s="183"/>
      <c r="F35" s="157"/>
      <c r="G35" s="158"/>
      <c r="H35" s="159"/>
      <c r="I35" s="167" t="s">
        <v>98</v>
      </c>
      <c r="J35" s="164"/>
      <c r="K35" s="164"/>
      <c r="L35" s="165"/>
      <c r="M35" s="86">
        <v>0.5</v>
      </c>
      <c r="N35" s="88">
        <f t="shared" si="22"/>
        <v>8.700000000000001</v>
      </c>
      <c r="O35" s="49">
        <f>O34+1/24/60</f>
        <v>0.0062499999999999995</v>
      </c>
      <c r="P35" s="24">
        <f t="shared" si="23"/>
        <v>0.2597222222222222</v>
      </c>
      <c r="Q35" s="24">
        <f t="shared" si="24"/>
        <v>0.31875</v>
      </c>
      <c r="R35" s="24">
        <f t="shared" si="25"/>
        <v>0.46944444444444444</v>
      </c>
      <c r="S35" s="24">
        <f t="shared" si="26"/>
        <v>0.6416666666666666</v>
      </c>
      <c r="T35" s="24">
        <f t="shared" si="27"/>
        <v>0.7180555555555554</v>
      </c>
      <c r="U35" s="24">
        <f t="shared" si="28"/>
        <v>0.7805555555555554</v>
      </c>
      <c r="V35" s="24">
        <f t="shared" si="29"/>
        <v>0.8597222222222222</v>
      </c>
      <c r="W35" s="63">
        <f t="shared" si="29"/>
        <v>0.90625</v>
      </c>
      <c r="Y35" s="242"/>
      <c r="Z35" s="213"/>
      <c r="AA35" s="243"/>
      <c r="AB35" s="197"/>
      <c r="AC35" s="198"/>
      <c r="AD35" s="202"/>
      <c r="AE35" s="203"/>
      <c r="AF35" s="204"/>
      <c r="AG35" s="194" t="s">
        <v>98</v>
      </c>
      <c r="AH35" s="195"/>
      <c r="AI35" s="195"/>
      <c r="AJ35" s="196"/>
      <c r="AK35" s="100">
        <v>0.5</v>
      </c>
      <c r="AL35" s="100">
        <f t="shared" si="30"/>
        <v>8.700000000000001</v>
      </c>
      <c r="AM35" s="79">
        <f t="shared" si="18"/>
        <v>0.46249999999999997</v>
      </c>
      <c r="AN35" s="79">
        <f t="shared" si="19"/>
        <v>0.6416666666666666</v>
      </c>
      <c r="AO35" s="79">
        <f t="shared" si="20"/>
        <v>0.7180555555555554</v>
      </c>
      <c r="AP35" s="79">
        <f t="shared" si="21"/>
        <v>0.7805555555555554</v>
      </c>
      <c r="AQ35" s="80">
        <f t="shared" si="31"/>
        <v>0.8597222222222222</v>
      </c>
    </row>
    <row r="36" spans="1:43" ht="12.75" customHeight="1">
      <c r="A36" s="242"/>
      <c r="B36" s="213"/>
      <c r="C36" s="210"/>
      <c r="D36" s="217"/>
      <c r="E36" s="218"/>
      <c r="F36" s="219"/>
      <c r="G36" s="220"/>
      <c r="H36" s="221"/>
      <c r="I36" s="167" t="s">
        <v>134</v>
      </c>
      <c r="J36" s="164"/>
      <c r="K36" s="164"/>
      <c r="L36" s="165"/>
      <c r="M36" s="86">
        <v>0.5</v>
      </c>
      <c r="N36" s="88">
        <f t="shared" si="22"/>
        <v>9.200000000000001</v>
      </c>
      <c r="O36" s="49">
        <f>O35+1/24/60</f>
        <v>0.006944444444444444</v>
      </c>
      <c r="P36" s="24">
        <f t="shared" si="23"/>
        <v>0.26041666666666663</v>
      </c>
      <c r="Q36" s="24">
        <f t="shared" si="24"/>
        <v>0.3194444444444444</v>
      </c>
      <c r="R36" s="24">
        <f t="shared" si="25"/>
        <v>0.4701388888888889</v>
      </c>
      <c r="S36" s="24">
        <f t="shared" si="26"/>
        <v>0.642361111111111</v>
      </c>
      <c r="T36" s="24">
        <f t="shared" si="27"/>
        <v>0.7187499999999999</v>
      </c>
      <c r="U36" s="24">
        <f t="shared" si="28"/>
        <v>0.7812499999999999</v>
      </c>
      <c r="V36" s="24">
        <f t="shared" si="29"/>
        <v>0.8604166666666666</v>
      </c>
      <c r="W36" s="63">
        <f t="shared" si="29"/>
        <v>0.9069444444444444</v>
      </c>
      <c r="Y36" s="242"/>
      <c r="Z36" s="213"/>
      <c r="AA36" s="243"/>
      <c r="AB36" s="160"/>
      <c r="AC36" s="161"/>
      <c r="AD36" s="205"/>
      <c r="AE36" s="206"/>
      <c r="AF36" s="207"/>
      <c r="AG36" s="194" t="s">
        <v>134</v>
      </c>
      <c r="AH36" s="195"/>
      <c r="AI36" s="195"/>
      <c r="AJ36" s="196"/>
      <c r="AK36" s="100">
        <v>0.5</v>
      </c>
      <c r="AL36" s="100">
        <f t="shared" si="30"/>
        <v>9.200000000000001</v>
      </c>
      <c r="AM36" s="79">
        <f t="shared" si="18"/>
        <v>0.4631944444444444</v>
      </c>
      <c r="AN36" s="79">
        <f t="shared" si="19"/>
        <v>0.642361111111111</v>
      </c>
      <c r="AO36" s="79">
        <f t="shared" si="20"/>
        <v>0.7187499999999999</v>
      </c>
      <c r="AP36" s="79">
        <f t="shared" si="21"/>
        <v>0.7812499999999999</v>
      </c>
      <c r="AQ36" s="80">
        <f t="shared" si="31"/>
        <v>0.8604166666666666</v>
      </c>
    </row>
    <row r="37" spans="1:43" ht="12.75" customHeight="1">
      <c r="A37" s="242"/>
      <c r="B37" s="213"/>
      <c r="C37" s="210"/>
      <c r="D37" s="148" t="s">
        <v>72</v>
      </c>
      <c r="E37" s="149"/>
      <c r="F37" s="142" t="s">
        <v>73</v>
      </c>
      <c r="G37" s="142"/>
      <c r="H37" s="142"/>
      <c r="I37" s="167" t="s">
        <v>74</v>
      </c>
      <c r="J37" s="164"/>
      <c r="K37" s="164"/>
      <c r="L37" s="165"/>
      <c r="M37" s="86">
        <v>1.2</v>
      </c>
      <c r="N37" s="88">
        <f t="shared" si="22"/>
        <v>10.4</v>
      </c>
      <c r="O37" s="49">
        <f aca="true" t="shared" si="32" ref="O37:O44">O36+2/24/60</f>
        <v>0.008333333333333333</v>
      </c>
      <c r="P37" s="24">
        <f t="shared" si="23"/>
        <v>0.26180555555555557</v>
      </c>
      <c r="Q37" s="24">
        <f t="shared" si="24"/>
        <v>0.32083333333333336</v>
      </c>
      <c r="R37" s="24">
        <f t="shared" si="25"/>
        <v>0.4715277777777778</v>
      </c>
      <c r="S37" s="24">
        <f t="shared" si="26"/>
        <v>0.6437499999999999</v>
      </c>
      <c r="T37" s="24">
        <f t="shared" si="27"/>
        <v>0.7201388888888888</v>
      </c>
      <c r="U37" s="24">
        <f t="shared" si="28"/>
        <v>0.7826388888888888</v>
      </c>
      <c r="V37" s="24">
        <f t="shared" si="29"/>
        <v>0.8618055555555555</v>
      </c>
      <c r="W37" s="63">
        <f t="shared" si="29"/>
        <v>0.9083333333333333</v>
      </c>
      <c r="Y37" s="242"/>
      <c r="Z37" s="213"/>
      <c r="AA37" s="243"/>
      <c r="AB37" s="208" t="s">
        <v>72</v>
      </c>
      <c r="AC37" s="209"/>
      <c r="AD37" s="139" t="s">
        <v>73</v>
      </c>
      <c r="AE37" s="139"/>
      <c r="AF37" s="139"/>
      <c r="AG37" s="194" t="s">
        <v>74</v>
      </c>
      <c r="AH37" s="195"/>
      <c r="AI37" s="195"/>
      <c r="AJ37" s="196"/>
      <c r="AK37" s="100">
        <v>1.2</v>
      </c>
      <c r="AL37" s="100">
        <f t="shared" si="30"/>
        <v>10.4</v>
      </c>
      <c r="AM37" s="79">
        <f t="shared" si="18"/>
        <v>0.46458333333333335</v>
      </c>
      <c r="AN37" s="79">
        <f t="shared" si="19"/>
        <v>0.6437499999999999</v>
      </c>
      <c r="AO37" s="79">
        <f t="shared" si="20"/>
        <v>0.7201388888888888</v>
      </c>
      <c r="AP37" s="79">
        <f t="shared" si="21"/>
        <v>0.7826388888888888</v>
      </c>
      <c r="AQ37" s="80">
        <f t="shared" si="31"/>
        <v>0.8618055555555555</v>
      </c>
    </row>
    <row r="38" spans="1:43" ht="12.75" customHeight="1">
      <c r="A38" s="242"/>
      <c r="B38" s="213"/>
      <c r="C38" s="210"/>
      <c r="D38" s="180" t="s">
        <v>54</v>
      </c>
      <c r="E38" s="181"/>
      <c r="F38" s="142" t="s">
        <v>75</v>
      </c>
      <c r="G38" s="142"/>
      <c r="H38" s="142"/>
      <c r="I38" s="142" t="s">
        <v>76</v>
      </c>
      <c r="J38" s="142"/>
      <c r="K38" s="142"/>
      <c r="L38" s="166"/>
      <c r="M38" s="86">
        <v>0.8</v>
      </c>
      <c r="N38" s="88">
        <f t="shared" si="22"/>
        <v>11.200000000000001</v>
      </c>
      <c r="O38" s="49">
        <f t="shared" si="32"/>
        <v>0.009722222222222222</v>
      </c>
      <c r="P38" s="24">
        <f>P37+1/24/60</f>
        <v>0.2625</v>
      </c>
      <c r="Q38" s="24">
        <f aca="true" t="shared" si="33" ref="Q38:W38">Q37+$O38-$O37</f>
        <v>0.32222222222222224</v>
      </c>
      <c r="R38" s="24">
        <f t="shared" si="33"/>
        <v>0.4729166666666667</v>
      </c>
      <c r="S38" s="24">
        <f t="shared" si="33"/>
        <v>0.6451388888888888</v>
      </c>
      <c r="T38" s="24">
        <f t="shared" si="33"/>
        <v>0.7215277777777777</v>
      </c>
      <c r="U38" s="24">
        <f t="shared" si="33"/>
        <v>0.7840277777777777</v>
      </c>
      <c r="V38" s="24">
        <f t="shared" si="33"/>
        <v>0.8631944444444444</v>
      </c>
      <c r="W38" s="63">
        <f t="shared" si="33"/>
        <v>0.9097222222222222</v>
      </c>
      <c r="Y38" s="242"/>
      <c r="Z38" s="213"/>
      <c r="AA38" s="243"/>
      <c r="AB38" s="134" t="s">
        <v>54</v>
      </c>
      <c r="AC38" s="135"/>
      <c r="AD38" s="139" t="s">
        <v>75</v>
      </c>
      <c r="AE38" s="139"/>
      <c r="AF38" s="139"/>
      <c r="AG38" s="139" t="s">
        <v>76</v>
      </c>
      <c r="AH38" s="139"/>
      <c r="AI38" s="139"/>
      <c r="AJ38" s="133"/>
      <c r="AK38" s="100">
        <v>0.8</v>
      </c>
      <c r="AL38" s="100">
        <f t="shared" si="30"/>
        <v>11.200000000000001</v>
      </c>
      <c r="AM38" s="79">
        <f t="shared" si="18"/>
        <v>0.46597222222222223</v>
      </c>
      <c r="AN38" s="79">
        <f t="shared" si="19"/>
        <v>0.6451388888888888</v>
      </c>
      <c r="AO38" s="79">
        <f t="shared" si="20"/>
        <v>0.7215277777777777</v>
      </c>
      <c r="AP38" s="79">
        <f t="shared" si="21"/>
        <v>0.7840277777777777</v>
      </c>
      <c r="AQ38" s="80">
        <f t="shared" si="31"/>
        <v>0.8631944444444444</v>
      </c>
    </row>
    <row r="39" spans="1:43" ht="12.75" customHeight="1">
      <c r="A39" s="242"/>
      <c r="B39" s="213"/>
      <c r="C39" s="210"/>
      <c r="D39" s="182"/>
      <c r="E39" s="183"/>
      <c r="F39" s="142" t="s">
        <v>77</v>
      </c>
      <c r="G39" s="142"/>
      <c r="H39" s="142"/>
      <c r="I39" s="142" t="s">
        <v>78</v>
      </c>
      <c r="J39" s="142"/>
      <c r="K39" s="142"/>
      <c r="L39" s="166"/>
      <c r="M39" s="86">
        <v>0.7</v>
      </c>
      <c r="N39" s="88">
        <f t="shared" si="22"/>
        <v>11.9</v>
      </c>
      <c r="O39" s="49">
        <f t="shared" si="32"/>
        <v>0.011111111111111112</v>
      </c>
      <c r="P39" s="24">
        <f>P38+1/24/60</f>
        <v>0.26319444444444445</v>
      </c>
      <c r="Q39" s="24">
        <f t="shared" si="24"/>
        <v>0.3236111111111111</v>
      </c>
      <c r="R39" s="24">
        <f t="shared" si="25"/>
        <v>0.4743055555555556</v>
      </c>
      <c r="S39" s="24">
        <f t="shared" si="26"/>
        <v>0.6465277777777777</v>
      </c>
      <c r="T39" s="24">
        <f t="shared" si="27"/>
        <v>0.7229166666666665</v>
      </c>
      <c r="U39" s="24">
        <f t="shared" si="28"/>
        <v>0.7854166666666665</v>
      </c>
      <c r="V39" s="24">
        <f>V38+1/24/60</f>
        <v>0.8638888888888888</v>
      </c>
      <c r="W39" s="63">
        <f>W38+1/24/60</f>
        <v>0.9104166666666667</v>
      </c>
      <c r="Y39" s="242"/>
      <c r="Z39" s="213"/>
      <c r="AA39" s="243"/>
      <c r="AB39" s="197"/>
      <c r="AC39" s="198"/>
      <c r="AD39" s="139" t="s">
        <v>77</v>
      </c>
      <c r="AE39" s="139"/>
      <c r="AF39" s="139"/>
      <c r="AG39" s="139" t="s">
        <v>78</v>
      </c>
      <c r="AH39" s="139"/>
      <c r="AI39" s="139"/>
      <c r="AJ39" s="133"/>
      <c r="AK39" s="100">
        <v>0.7</v>
      </c>
      <c r="AL39" s="100">
        <f t="shared" si="30"/>
        <v>11.9</v>
      </c>
      <c r="AM39" s="79">
        <f t="shared" si="18"/>
        <v>0.4673611111111111</v>
      </c>
      <c r="AN39" s="79">
        <f t="shared" si="19"/>
        <v>0.6465277777777777</v>
      </c>
      <c r="AO39" s="79">
        <f t="shared" si="20"/>
        <v>0.7229166666666665</v>
      </c>
      <c r="AP39" s="79">
        <f t="shared" si="21"/>
        <v>0.7854166666666665</v>
      </c>
      <c r="AQ39" s="80">
        <f>AQ38+1/24/60</f>
        <v>0.8638888888888888</v>
      </c>
    </row>
    <row r="40" spans="1:43" ht="12.75" customHeight="1">
      <c r="A40" s="242"/>
      <c r="B40" s="213"/>
      <c r="C40" s="210"/>
      <c r="D40" s="217"/>
      <c r="E40" s="218"/>
      <c r="F40" s="142" t="s">
        <v>79</v>
      </c>
      <c r="G40" s="142"/>
      <c r="H40" s="142"/>
      <c r="I40" s="142" t="s">
        <v>80</v>
      </c>
      <c r="J40" s="142"/>
      <c r="K40" s="142"/>
      <c r="L40" s="166"/>
      <c r="M40" s="86">
        <v>0.5</v>
      </c>
      <c r="N40" s="88">
        <f t="shared" si="22"/>
        <v>12.4</v>
      </c>
      <c r="O40" s="49">
        <f>O39+1/24/60</f>
        <v>0.011805555555555555</v>
      </c>
      <c r="P40" s="24">
        <f aca="true" t="shared" si="34" ref="P40:P45">P39+$O40-$O39</f>
        <v>0.2638888888888889</v>
      </c>
      <c r="Q40" s="24">
        <f t="shared" si="24"/>
        <v>0.32430555555555557</v>
      </c>
      <c r="R40" s="24">
        <f t="shared" si="25"/>
        <v>0.47500000000000003</v>
      </c>
      <c r="S40" s="24">
        <f t="shared" si="26"/>
        <v>0.6472222222222221</v>
      </c>
      <c r="T40" s="24">
        <f t="shared" si="27"/>
        <v>0.723611111111111</v>
      </c>
      <c r="U40" s="24">
        <f t="shared" si="28"/>
        <v>0.786111111111111</v>
      </c>
      <c r="V40" s="24">
        <f t="shared" si="29"/>
        <v>0.8645833333333333</v>
      </c>
      <c r="W40" s="63">
        <f t="shared" si="29"/>
        <v>0.9111111111111111</v>
      </c>
      <c r="Y40" s="242"/>
      <c r="Z40" s="213"/>
      <c r="AA40" s="243"/>
      <c r="AB40" s="160"/>
      <c r="AC40" s="161"/>
      <c r="AD40" s="139" t="s">
        <v>79</v>
      </c>
      <c r="AE40" s="139"/>
      <c r="AF40" s="139"/>
      <c r="AG40" s="139" t="s">
        <v>80</v>
      </c>
      <c r="AH40" s="139"/>
      <c r="AI40" s="139"/>
      <c r="AJ40" s="133"/>
      <c r="AK40" s="100">
        <v>0.5</v>
      </c>
      <c r="AL40" s="100">
        <f t="shared" si="30"/>
        <v>12.4</v>
      </c>
      <c r="AM40" s="79">
        <f t="shared" si="18"/>
        <v>0.46805555555555556</v>
      </c>
      <c r="AN40" s="79">
        <f t="shared" si="19"/>
        <v>0.6472222222222221</v>
      </c>
      <c r="AO40" s="79">
        <f t="shared" si="20"/>
        <v>0.723611111111111</v>
      </c>
      <c r="AP40" s="79">
        <f t="shared" si="21"/>
        <v>0.786111111111111</v>
      </c>
      <c r="AQ40" s="80">
        <f>AQ39+$O40-$O39</f>
        <v>0.8645833333333333</v>
      </c>
    </row>
    <row r="41" spans="1:43" ht="12.75" customHeight="1">
      <c r="A41" s="242"/>
      <c r="B41" s="213"/>
      <c r="C41" s="210"/>
      <c r="D41" s="180" t="s">
        <v>51</v>
      </c>
      <c r="E41" s="181"/>
      <c r="F41" s="142" t="s">
        <v>81</v>
      </c>
      <c r="G41" s="142"/>
      <c r="H41" s="142"/>
      <c r="I41" s="142" t="s">
        <v>82</v>
      </c>
      <c r="J41" s="142"/>
      <c r="K41" s="142"/>
      <c r="L41" s="166"/>
      <c r="M41" s="86">
        <v>1.2</v>
      </c>
      <c r="N41" s="88">
        <f t="shared" si="22"/>
        <v>13.6</v>
      </c>
      <c r="O41" s="49">
        <f>O40+1/24/60</f>
        <v>0.012499999999999999</v>
      </c>
      <c r="P41" s="24">
        <f t="shared" si="34"/>
        <v>0.26458333333333334</v>
      </c>
      <c r="Q41" s="24">
        <f t="shared" si="24"/>
        <v>0.325</v>
      </c>
      <c r="R41" s="24">
        <f t="shared" si="25"/>
        <v>0.4756944444444445</v>
      </c>
      <c r="S41" s="24">
        <f t="shared" si="26"/>
        <v>0.6479166666666666</v>
      </c>
      <c r="T41" s="24">
        <f t="shared" si="27"/>
        <v>0.7243055555555554</v>
      </c>
      <c r="U41" s="24">
        <f t="shared" si="28"/>
        <v>0.7868055555555554</v>
      </c>
      <c r="V41" s="24">
        <f t="shared" si="29"/>
        <v>0.8652777777777777</v>
      </c>
      <c r="W41" s="63">
        <f t="shared" si="29"/>
        <v>0.9118055555555555</v>
      </c>
      <c r="Y41" s="242"/>
      <c r="Z41" s="213"/>
      <c r="AA41" s="243"/>
      <c r="AB41" s="134" t="s">
        <v>51</v>
      </c>
      <c r="AC41" s="135"/>
      <c r="AD41" s="139" t="s">
        <v>81</v>
      </c>
      <c r="AE41" s="139"/>
      <c r="AF41" s="139"/>
      <c r="AG41" s="139" t="s">
        <v>82</v>
      </c>
      <c r="AH41" s="139"/>
      <c r="AI41" s="139"/>
      <c r="AJ41" s="133"/>
      <c r="AK41" s="100">
        <v>1.2</v>
      </c>
      <c r="AL41" s="100">
        <f t="shared" si="30"/>
        <v>13.6</v>
      </c>
      <c r="AM41" s="79">
        <f t="shared" si="18"/>
        <v>0.46875</v>
      </c>
      <c r="AN41" s="79">
        <f t="shared" si="19"/>
        <v>0.6479166666666666</v>
      </c>
      <c r="AO41" s="79">
        <f t="shared" si="20"/>
        <v>0.7243055555555554</v>
      </c>
      <c r="AP41" s="79">
        <f t="shared" si="21"/>
        <v>0.7868055555555554</v>
      </c>
      <c r="AQ41" s="80">
        <f>AQ40+$O41-$O40</f>
        <v>0.8652777777777777</v>
      </c>
    </row>
    <row r="42" spans="1:43" ht="12.75" customHeight="1">
      <c r="A42" s="242"/>
      <c r="B42" s="213"/>
      <c r="C42" s="210"/>
      <c r="D42" s="217"/>
      <c r="E42" s="218"/>
      <c r="F42" s="142" t="s">
        <v>14</v>
      </c>
      <c r="G42" s="142"/>
      <c r="H42" s="142"/>
      <c r="I42" s="142" t="s">
        <v>83</v>
      </c>
      <c r="J42" s="142"/>
      <c r="K42" s="142"/>
      <c r="L42" s="166"/>
      <c r="M42" s="86">
        <v>0.6</v>
      </c>
      <c r="N42" s="88">
        <f t="shared" si="22"/>
        <v>14.2</v>
      </c>
      <c r="O42" s="49">
        <f t="shared" si="32"/>
        <v>0.013888888888888888</v>
      </c>
      <c r="P42" s="24">
        <f t="shared" si="34"/>
        <v>0.2659722222222222</v>
      </c>
      <c r="Q42" s="24">
        <f t="shared" si="24"/>
        <v>0.3263888888888889</v>
      </c>
      <c r="R42" s="24">
        <f t="shared" si="25"/>
        <v>0.47708333333333336</v>
      </c>
      <c r="S42" s="24">
        <f t="shared" si="26"/>
        <v>0.6493055555555555</v>
      </c>
      <c r="T42" s="24">
        <f t="shared" si="27"/>
        <v>0.7256944444444443</v>
      </c>
      <c r="U42" s="24">
        <f t="shared" si="28"/>
        <v>0.7881944444444443</v>
      </c>
      <c r="V42" s="24">
        <f t="shared" si="29"/>
        <v>0.8666666666666666</v>
      </c>
      <c r="W42" s="63">
        <f t="shared" si="29"/>
        <v>0.9131944444444444</v>
      </c>
      <c r="Y42" s="242"/>
      <c r="Z42" s="213"/>
      <c r="AA42" s="243"/>
      <c r="AB42" s="160"/>
      <c r="AC42" s="161"/>
      <c r="AD42" s="139" t="s">
        <v>14</v>
      </c>
      <c r="AE42" s="139"/>
      <c r="AF42" s="139"/>
      <c r="AG42" s="139" t="s">
        <v>83</v>
      </c>
      <c r="AH42" s="139"/>
      <c r="AI42" s="139"/>
      <c r="AJ42" s="133"/>
      <c r="AK42" s="100">
        <v>0.6</v>
      </c>
      <c r="AL42" s="100">
        <f t="shared" si="30"/>
        <v>14.2</v>
      </c>
      <c r="AM42" s="79">
        <f t="shared" si="18"/>
        <v>0.4701388888888889</v>
      </c>
      <c r="AN42" s="79">
        <f t="shared" si="19"/>
        <v>0.6493055555555555</v>
      </c>
      <c r="AO42" s="79">
        <f t="shared" si="20"/>
        <v>0.7256944444444443</v>
      </c>
      <c r="AP42" s="79">
        <f t="shared" si="21"/>
        <v>0.7881944444444443</v>
      </c>
      <c r="AQ42" s="80">
        <f>AQ41+$O42-$O41</f>
        <v>0.8666666666666666</v>
      </c>
    </row>
    <row r="43" spans="1:43" ht="12.75" customHeight="1">
      <c r="A43" s="242"/>
      <c r="B43" s="213"/>
      <c r="C43" s="210"/>
      <c r="D43" s="180" t="s">
        <v>9</v>
      </c>
      <c r="E43" s="181"/>
      <c r="F43" s="142" t="s">
        <v>14</v>
      </c>
      <c r="G43" s="142"/>
      <c r="H43" s="142"/>
      <c r="I43" s="142" t="s">
        <v>49</v>
      </c>
      <c r="J43" s="142"/>
      <c r="K43" s="142"/>
      <c r="L43" s="166"/>
      <c r="M43" s="86">
        <v>1</v>
      </c>
      <c r="N43" s="88">
        <f t="shared" si="22"/>
        <v>15.2</v>
      </c>
      <c r="O43" s="49">
        <f t="shared" si="32"/>
        <v>0.015277777777777777</v>
      </c>
      <c r="P43" s="24">
        <f t="shared" si="34"/>
        <v>0.2673611111111111</v>
      </c>
      <c r="Q43" s="24">
        <f t="shared" si="24"/>
        <v>0.3277777777777778</v>
      </c>
      <c r="R43" s="24">
        <f t="shared" si="25"/>
        <v>0.47847222222222224</v>
      </c>
      <c r="S43" s="24">
        <f t="shared" si="26"/>
        <v>0.6506944444444444</v>
      </c>
      <c r="T43" s="24">
        <f>T42+3/24/60</f>
        <v>0.7277777777777776</v>
      </c>
      <c r="U43" s="24">
        <f t="shared" si="28"/>
        <v>0.7895833333333332</v>
      </c>
      <c r="V43" s="24">
        <f>V42+1/24/60</f>
        <v>0.867361111111111</v>
      </c>
      <c r="W43" s="63">
        <f>W42+1/24/60</f>
        <v>0.9138888888888889</v>
      </c>
      <c r="Y43" s="242"/>
      <c r="Z43" s="213"/>
      <c r="AA43" s="243"/>
      <c r="AB43" s="134" t="s">
        <v>9</v>
      </c>
      <c r="AC43" s="135"/>
      <c r="AD43" s="139" t="s">
        <v>14</v>
      </c>
      <c r="AE43" s="139"/>
      <c r="AF43" s="139"/>
      <c r="AG43" s="139" t="s">
        <v>49</v>
      </c>
      <c r="AH43" s="139"/>
      <c r="AI43" s="139"/>
      <c r="AJ43" s="133"/>
      <c r="AK43" s="100">
        <v>1</v>
      </c>
      <c r="AL43" s="100">
        <f t="shared" si="30"/>
        <v>15.2</v>
      </c>
      <c r="AM43" s="79">
        <f t="shared" si="18"/>
        <v>0.47152777777777777</v>
      </c>
      <c r="AN43" s="79">
        <f t="shared" si="19"/>
        <v>0.6506944444444444</v>
      </c>
      <c r="AO43" s="79">
        <f t="shared" si="20"/>
        <v>0.7270833333333332</v>
      </c>
      <c r="AP43" s="79">
        <f t="shared" si="21"/>
        <v>0.7895833333333332</v>
      </c>
      <c r="AQ43" s="80">
        <f>AQ42+1/24/60</f>
        <v>0.867361111111111</v>
      </c>
    </row>
    <row r="44" spans="1:43" ht="12.75" customHeight="1">
      <c r="A44" s="242"/>
      <c r="B44" s="214"/>
      <c r="C44" s="210"/>
      <c r="D44" s="217"/>
      <c r="E44" s="218"/>
      <c r="F44" s="142" t="s">
        <v>10</v>
      </c>
      <c r="G44" s="142"/>
      <c r="H44" s="142"/>
      <c r="I44" s="142" t="s">
        <v>11</v>
      </c>
      <c r="J44" s="142"/>
      <c r="K44" s="142"/>
      <c r="L44" s="166"/>
      <c r="M44" s="86">
        <v>1</v>
      </c>
      <c r="N44" s="88">
        <f t="shared" si="22"/>
        <v>16.2</v>
      </c>
      <c r="O44" s="49">
        <f t="shared" si="32"/>
        <v>0.016666666666666666</v>
      </c>
      <c r="P44" s="18">
        <f t="shared" si="34"/>
        <v>0.26875</v>
      </c>
      <c r="Q44" s="18">
        <f t="shared" si="24"/>
        <v>0.32916666666666666</v>
      </c>
      <c r="R44" s="18">
        <f t="shared" si="25"/>
        <v>0.4798611111111111</v>
      </c>
      <c r="S44" s="18">
        <f t="shared" si="26"/>
        <v>0.6520833333333333</v>
      </c>
      <c r="T44" s="24">
        <f>T43+3/24/60</f>
        <v>0.729861111111111</v>
      </c>
      <c r="U44" s="18">
        <f t="shared" si="28"/>
        <v>0.7909722222222222</v>
      </c>
      <c r="V44" s="18">
        <f t="shared" si="29"/>
        <v>0.86875</v>
      </c>
      <c r="W44" s="19">
        <f t="shared" si="29"/>
        <v>0.9152777777777779</v>
      </c>
      <c r="Y44" s="242"/>
      <c r="Z44" s="214"/>
      <c r="AA44" s="243"/>
      <c r="AB44" s="160"/>
      <c r="AC44" s="161"/>
      <c r="AD44" s="139" t="s">
        <v>10</v>
      </c>
      <c r="AE44" s="139"/>
      <c r="AF44" s="139"/>
      <c r="AG44" s="139" t="s">
        <v>11</v>
      </c>
      <c r="AH44" s="139"/>
      <c r="AI44" s="139"/>
      <c r="AJ44" s="133"/>
      <c r="AK44" s="100">
        <v>1</v>
      </c>
      <c r="AL44" s="100">
        <f t="shared" si="30"/>
        <v>16.2</v>
      </c>
      <c r="AM44" s="6">
        <f t="shared" si="18"/>
        <v>0.47291666666666665</v>
      </c>
      <c r="AN44" s="6">
        <f t="shared" si="19"/>
        <v>0.6520833333333333</v>
      </c>
      <c r="AO44" s="6">
        <f t="shared" si="20"/>
        <v>0.7284722222222222</v>
      </c>
      <c r="AP44" s="6">
        <f t="shared" si="21"/>
        <v>0.7909722222222222</v>
      </c>
      <c r="AQ44" s="7">
        <f>AQ43+$O44-$O43</f>
        <v>0.86875</v>
      </c>
    </row>
    <row r="45" spans="1:43" ht="12.75" customHeight="1">
      <c r="A45" s="215" t="s">
        <v>88</v>
      </c>
      <c r="B45" s="216"/>
      <c r="C45" s="210"/>
      <c r="D45" s="148" t="s">
        <v>37</v>
      </c>
      <c r="E45" s="149"/>
      <c r="F45" s="142" t="s">
        <v>38</v>
      </c>
      <c r="G45" s="142"/>
      <c r="H45" s="142"/>
      <c r="I45" s="142" t="s">
        <v>39</v>
      </c>
      <c r="J45" s="143"/>
      <c r="K45" s="143"/>
      <c r="L45" s="144"/>
      <c r="M45" s="86">
        <v>2.4</v>
      </c>
      <c r="N45" s="88">
        <f t="shared" si="22"/>
        <v>18.599999999999998</v>
      </c>
      <c r="O45" s="49">
        <f>O44+5/24/60</f>
        <v>0.02013888888888889</v>
      </c>
      <c r="P45" s="18">
        <f t="shared" si="34"/>
        <v>0.2722222222222222</v>
      </c>
      <c r="Q45" s="18">
        <f t="shared" si="24"/>
        <v>0.3326388888888889</v>
      </c>
      <c r="R45" s="18">
        <f t="shared" si="25"/>
        <v>0.48333333333333334</v>
      </c>
      <c r="S45" s="18">
        <f t="shared" si="26"/>
        <v>0.6555555555555556</v>
      </c>
      <c r="T45" s="18">
        <f t="shared" si="27"/>
        <v>0.7333333333333332</v>
      </c>
      <c r="U45" s="18">
        <f t="shared" si="28"/>
        <v>0.7944444444444444</v>
      </c>
      <c r="V45" s="18">
        <f t="shared" si="29"/>
        <v>0.8722222222222222</v>
      </c>
      <c r="W45" s="19">
        <f t="shared" si="29"/>
        <v>0.9187500000000001</v>
      </c>
      <c r="Y45" s="215" t="s">
        <v>88</v>
      </c>
      <c r="Z45" s="216"/>
      <c r="AA45" s="243"/>
      <c r="AB45" s="208" t="s">
        <v>37</v>
      </c>
      <c r="AC45" s="209"/>
      <c r="AD45" s="139" t="s">
        <v>38</v>
      </c>
      <c r="AE45" s="139"/>
      <c r="AF45" s="139"/>
      <c r="AG45" s="139" t="s">
        <v>39</v>
      </c>
      <c r="AH45" s="140"/>
      <c r="AI45" s="140"/>
      <c r="AJ45" s="141"/>
      <c r="AK45" s="100">
        <v>2.4</v>
      </c>
      <c r="AL45" s="100">
        <f t="shared" si="30"/>
        <v>18.599999999999998</v>
      </c>
      <c r="AM45" s="6">
        <f t="shared" si="18"/>
        <v>0.47638888888888886</v>
      </c>
      <c r="AN45" s="6">
        <f t="shared" si="19"/>
        <v>0.6555555555555556</v>
      </c>
      <c r="AO45" s="6">
        <f t="shared" si="20"/>
        <v>0.7319444444444444</v>
      </c>
      <c r="AP45" s="6">
        <f t="shared" si="21"/>
        <v>0.7944444444444444</v>
      </c>
      <c r="AQ45" s="7">
        <f>AQ44+$O45-$O44</f>
        <v>0.8722222222222222</v>
      </c>
    </row>
    <row r="46" spans="1:43" ht="12.75" customHeight="1">
      <c r="A46" s="216"/>
      <c r="B46" s="216"/>
      <c r="C46" s="210"/>
      <c r="D46" s="180" t="s">
        <v>168</v>
      </c>
      <c r="E46" s="181"/>
      <c r="F46" s="142" t="s">
        <v>169</v>
      </c>
      <c r="G46" s="142"/>
      <c r="H46" s="142"/>
      <c r="I46" s="142" t="s">
        <v>170</v>
      </c>
      <c r="J46" s="143"/>
      <c r="K46" s="143"/>
      <c r="L46" s="144"/>
      <c r="M46" s="86">
        <v>3.2</v>
      </c>
      <c r="N46" s="88">
        <f>N45+M46</f>
        <v>21.799999999999997</v>
      </c>
      <c r="O46" s="49">
        <f>O45+5/24/60</f>
        <v>0.023611111111111114</v>
      </c>
      <c r="P46" s="18">
        <f aca="true" t="shared" si="35" ref="P46:T47">P45+$O46-$O45</f>
        <v>0.27569444444444446</v>
      </c>
      <c r="Q46" s="18">
        <f t="shared" si="35"/>
        <v>0.33611111111111114</v>
      </c>
      <c r="R46" s="18">
        <f t="shared" si="35"/>
        <v>0.48680555555555555</v>
      </c>
      <c r="S46" s="18">
        <f t="shared" si="35"/>
        <v>0.6590277777777778</v>
      </c>
      <c r="T46" s="18">
        <f t="shared" si="35"/>
        <v>0.7368055555555554</v>
      </c>
      <c r="U46" s="18">
        <f aca="true" t="shared" si="36" ref="U46:W47">U45+$O46-$O45</f>
        <v>0.7979166666666666</v>
      </c>
      <c r="V46" s="18">
        <f>V45+$O46-$O45</f>
        <v>0.8756944444444444</v>
      </c>
      <c r="W46" s="19">
        <f>W45+$O46-$O45</f>
        <v>0.9222222222222223</v>
      </c>
      <c r="Y46" s="216"/>
      <c r="Z46" s="216"/>
      <c r="AA46" s="243"/>
      <c r="AB46" s="134" t="s">
        <v>168</v>
      </c>
      <c r="AC46" s="135"/>
      <c r="AD46" s="139" t="s">
        <v>169</v>
      </c>
      <c r="AE46" s="139"/>
      <c r="AF46" s="139"/>
      <c r="AG46" s="139" t="s">
        <v>170</v>
      </c>
      <c r="AH46" s="140"/>
      <c r="AI46" s="140"/>
      <c r="AJ46" s="141"/>
      <c r="AK46" s="100">
        <v>3.2</v>
      </c>
      <c r="AL46" s="100">
        <f t="shared" si="30"/>
        <v>21.799999999999997</v>
      </c>
      <c r="AM46" s="6">
        <f aca="true" t="shared" si="37" ref="AM46:AO47">AM45+$O46-$O45</f>
        <v>0.4798611111111111</v>
      </c>
      <c r="AN46" s="6">
        <f t="shared" si="37"/>
        <v>0.6590277777777778</v>
      </c>
      <c r="AO46" s="6">
        <f t="shared" si="37"/>
        <v>0.7354166666666666</v>
      </c>
      <c r="AP46" s="6">
        <f>AP45+$O46-$O45</f>
        <v>0.7979166666666666</v>
      </c>
      <c r="AQ46" s="7">
        <f>AQ45+$O46-$O45</f>
        <v>0.8756944444444444</v>
      </c>
    </row>
    <row r="47" spans="1:43" ht="12.75" customHeight="1" thickBot="1">
      <c r="A47" s="216"/>
      <c r="B47" s="216"/>
      <c r="C47" s="210"/>
      <c r="D47" s="265"/>
      <c r="E47" s="266"/>
      <c r="F47" s="230" t="s">
        <v>172</v>
      </c>
      <c r="G47" s="231"/>
      <c r="H47" s="267"/>
      <c r="I47" s="124" t="s">
        <v>171</v>
      </c>
      <c r="J47" s="124"/>
      <c r="K47" s="124"/>
      <c r="L47" s="125"/>
      <c r="M47" s="91">
        <v>0.5</v>
      </c>
      <c r="N47" s="92">
        <f>N46+M47</f>
        <v>22.299999999999997</v>
      </c>
      <c r="O47" s="50">
        <f>O46+1/24/60</f>
        <v>0.02430555555555556</v>
      </c>
      <c r="P47" s="30">
        <f t="shared" si="35"/>
        <v>0.2763888888888889</v>
      </c>
      <c r="Q47" s="30">
        <f t="shared" si="35"/>
        <v>0.3368055555555556</v>
      </c>
      <c r="R47" s="30">
        <f t="shared" si="35"/>
        <v>0.48749999999999993</v>
      </c>
      <c r="S47" s="30">
        <f t="shared" si="35"/>
        <v>0.6597222222222222</v>
      </c>
      <c r="T47" s="30">
        <f t="shared" si="35"/>
        <v>0.7374999999999998</v>
      </c>
      <c r="U47" s="30">
        <f t="shared" si="36"/>
        <v>0.798611111111111</v>
      </c>
      <c r="V47" s="30">
        <f t="shared" si="36"/>
        <v>0.8763888888888889</v>
      </c>
      <c r="W47" s="60">
        <f t="shared" si="36"/>
        <v>0.9229166666666667</v>
      </c>
      <c r="Y47" s="216"/>
      <c r="Z47" s="216"/>
      <c r="AA47" s="243"/>
      <c r="AB47" s="268"/>
      <c r="AC47" s="269"/>
      <c r="AD47" s="233" t="s">
        <v>172</v>
      </c>
      <c r="AE47" s="234"/>
      <c r="AF47" s="270"/>
      <c r="AG47" s="122" t="s">
        <v>171</v>
      </c>
      <c r="AH47" s="122"/>
      <c r="AI47" s="122"/>
      <c r="AJ47" s="123"/>
      <c r="AK47" s="102">
        <v>0.5</v>
      </c>
      <c r="AL47" s="103">
        <f t="shared" si="30"/>
        <v>22.299999999999997</v>
      </c>
      <c r="AM47" s="75">
        <f t="shared" si="37"/>
        <v>0.4805555555555555</v>
      </c>
      <c r="AN47" s="75">
        <f t="shared" si="37"/>
        <v>0.6597222222222222</v>
      </c>
      <c r="AO47" s="75">
        <f t="shared" si="37"/>
        <v>0.736111111111111</v>
      </c>
      <c r="AP47" s="75">
        <f>AP46+$O47-$O46</f>
        <v>0.798611111111111</v>
      </c>
      <c r="AQ47" s="76">
        <f>AQ46+$O47-$O46</f>
        <v>0.8763888888888889</v>
      </c>
    </row>
    <row r="48" spans="1:27" ht="12.75" customHeight="1">
      <c r="A48" s="216"/>
      <c r="B48" s="216"/>
      <c r="C48" s="210"/>
      <c r="O48" s="12"/>
      <c r="Y48" s="216"/>
      <c r="Z48" s="216"/>
      <c r="AA48" s="243"/>
    </row>
    <row r="49" ht="12.75" customHeight="1"/>
    <row r="50" ht="12.75" customHeight="1"/>
    <row r="51" ht="12.75" customHeight="1"/>
    <row r="52" ht="12.75" customHeight="1"/>
    <row r="65" ht="12.75">
      <c r="Q65" s="54"/>
    </row>
  </sheetData>
  <mergeCells count="222">
    <mergeCell ref="AD22:AF23"/>
    <mergeCell ref="F22:H23"/>
    <mergeCell ref="D46:E47"/>
    <mergeCell ref="F47:H47"/>
    <mergeCell ref="AB46:AC47"/>
    <mergeCell ref="AD47:AF47"/>
    <mergeCell ref="Y45:Z48"/>
    <mergeCell ref="AB45:AC45"/>
    <mergeCell ref="AD46:AF46"/>
    <mergeCell ref="F44:H44"/>
    <mergeCell ref="AB12:AC12"/>
    <mergeCell ref="A1:A20"/>
    <mergeCell ref="B1:B20"/>
    <mergeCell ref="Y1:Y20"/>
    <mergeCell ref="Z1:Z20"/>
    <mergeCell ref="AB14:AC16"/>
    <mergeCell ref="AB17:AC17"/>
    <mergeCell ref="AB19:AC19"/>
    <mergeCell ref="AB3:AC3"/>
    <mergeCell ref="AG5:AJ5"/>
    <mergeCell ref="AD6:AF6"/>
    <mergeCell ref="AG6:AJ6"/>
    <mergeCell ref="AD3:AF3"/>
    <mergeCell ref="AG3:AJ3"/>
    <mergeCell ref="AD4:AF4"/>
    <mergeCell ref="AG4:AJ4"/>
    <mergeCell ref="AG7:AJ7"/>
    <mergeCell ref="Y21:Z24"/>
    <mergeCell ref="AD8:AF8"/>
    <mergeCell ref="AG8:AJ8"/>
    <mergeCell ref="AD9:AF9"/>
    <mergeCell ref="AG9:AJ9"/>
    <mergeCell ref="AD10:AF10"/>
    <mergeCell ref="AG10:AJ10"/>
    <mergeCell ref="AD11:AF11"/>
    <mergeCell ref="AB6:AC7"/>
    <mergeCell ref="AG14:AJ14"/>
    <mergeCell ref="AG15:AJ15"/>
    <mergeCell ref="AG16:AJ16"/>
    <mergeCell ref="AG11:AJ11"/>
    <mergeCell ref="AG12:AJ12"/>
    <mergeCell ref="AG13:AJ13"/>
    <mergeCell ref="AG17:AJ17"/>
    <mergeCell ref="AB18:AC18"/>
    <mergeCell ref="AD18:AF18"/>
    <mergeCell ref="AG18:AJ18"/>
    <mergeCell ref="AG19:AJ19"/>
    <mergeCell ref="AB20:AC20"/>
    <mergeCell ref="AD20:AF20"/>
    <mergeCell ref="AG20:AJ20"/>
    <mergeCell ref="AB5:AC5"/>
    <mergeCell ref="AD19:AF19"/>
    <mergeCell ref="AD17:AF17"/>
    <mergeCell ref="AD14:AF16"/>
    <mergeCell ref="AD12:AF12"/>
    <mergeCell ref="AB13:AC13"/>
    <mergeCell ref="AD13:AF13"/>
    <mergeCell ref="AD7:AF7"/>
    <mergeCell ref="AD5:AF5"/>
    <mergeCell ref="AB8:AC11"/>
    <mergeCell ref="AG27:AJ27"/>
    <mergeCell ref="AB28:AC29"/>
    <mergeCell ref="AD28:AF28"/>
    <mergeCell ref="A26:A44"/>
    <mergeCell ref="Y26:Y44"/>
    <mergeCell ref="Z26:Z44"/>
    <mergeCell ref="AA26:AA48"/>
    <mergeCell ref="AG29:AJ29"/>
    <mergeCell ref="AB30:AC30"/>
    <mergeCell ref="AD30:AF30"/>
    <mergeCell ref="AG23:AJ23"/>
    <mergeCell ref="D17:E17"/>
    <mergeCell ref="F17:H17"/>
    <mergeCell ref="D18:E18"/>
    <mergeCell ref="F18:H18"/>
    <mergeCell ref="AD21:AF21"/>
    <mergeCell ref="AA1:AA24"/>
    <mergeCell ref="D14:E16"/>
    <mergeCell ref="F14:H16"/>
    <mergeCell ref="AB4:AC4"/>
    <mergeCell ref="AG28:AJ28"/>
    <mergeCell ref="I14:L14"/>
    <mergeCell ref="I15:L15"/>
    <mergeCell ref="I16:L16"/>
    <mergeCell ref="I17:L17"/>
    <mergeCell ref="I18:L18"/>
    <mergeCell ref="I28:L28"/>
    <mergeCell ref="AG21:AJ21"/>
    <mergeCell ref="I23:L23"/>
    <mergeCell ref="AG22:AJ22"/>
    <mergeCell ref="AG30:AJ30"/>
    <mergeCell ref="F13:H13"/>
    <mergeCell ref="I13:L13"/>
    <mergeCell ref="D12:E12"/>
    <mergeCell ref="D13:E13"/>
    <mergeCell ref="D20:E20"/>
    <mergeCell ref="F20:H20"/>
    <mergeCell ref="AB27:AC27"/>
    <mergeCell ref="AB21:AC23"/>
    <mergeCell ref="I21:L21"/>
    <mergeCell ref="D6:E7"/>
    <mergeCell ref="F12:H12"/>
    <mergeCell ref="I12:L12"/>
    <mergeCell ref="F7:H7"/>
    <mergeCell ref="F8:H8"/>
    <mergeCell ref="F10:H10"/>
    <mergeCell ref="I10:L10"/>
    <mergeCell ref="F11:H11"/>
    <mergeCell ref="F6:H6"/>
    <mergeCell ref="I6:L6"/>
    <mergeCell ref="D43:E44"/>
    <mergeCell ref="D31:E32"/>
    <mergeCell ref="D41:E42"/>
    <mergeCell ref="F41:H41"/>
    <mergeCell ref="F42:H42"/>
    <mergeCell ref="F39:H39"/>
    <mergeCell ref="F38:H38"/>
    <mergeCell ref="D34:E36"/>
    <mergeCell ref="F43:H43"/>
    <mergeCell ref="F34:H36"/>
    <mergeCell ref="I38:L38"/>
    <mergeCell ref="D38:E40"/>
    <mergeCell ref="F40:H40"/>
    <mergeCell ref="I40:L40"/>
    <mergeCell ref="I39:L39"/>
    <mergeCell ref="F29:H29"/>
    <mergeCell ref="AB31:AC32"/>
    <mergeCell ref="F32:H32"/>
    <mergeCell ref="F31:H31"/>
    <mergeCell ref="I31:L31"/>
    <mergeCell ref="I30:L30"/>
    <mergeCell ref="I32:L32"/>
    <mergeCell ref="C26:C48"/>
    <mergeCell ref="C1:C24"/>
    <mergeCell ref="B26:B44"/>
    <mergeCell ref="A45:B48"/>
    <mergeCell ref="A21:B24"/>
    <mergeCell ref="AG31:AJ31"/>
    <mergeCell ref="AD32:AF32"/>
    <mergeCell ref="AG32:AJ32"/>
    <mergeCell ref="D37:E37"/>
    <mergeCell ref="F37:H37"/>
    <mergeCell ref="AB33:AC33"/>
    <mergeCell ref="AB34:AC36"/>
    <mergeCell ref="F33:H33"/>
    <mergeCell ref="I36:L36"/>
    <mergeCell ref="D33:E33"/>
    <mergeCell ref="AD31:AF31"/>
    <mergeCell ref="AD29:AF29"/>
    <mergeCell ref="AD27:AF27"/>
    <mergeCell ref="AD33:AF33"/>
    <mergeCell ref="AB38:AC40"/>
    <mergeCell ref="AG33:AJ33"/>
    <mergeCell ref="AD34:AF36"/>
    <mergeCell ref="AG34:AJ34"/>
    <mergeCell ref="AG35:AJ35"/>
    <mergeCell ref="AG36:AJ36"/>
    <mergeCell ref="AD40:AF40"/>
    <mergeCell ref="AG40:AJ40"/>
    <mergeCell ref="AB37:AC37"/>
    <mergeCell ref="AD37:AF37"/>
    <mergeCell ref="AD38:AF38"/>
    <mergeCell ref="AG38:AJ38"/>
    <mergeCell ref="AD39:AF39"/>
    <mergeCell ref="AG39:AJ39"/>
    <mergeCell ref="F3:H3"/>
    <mergeCell ref="I3:L3"/>
    <mergeCell ref="I20:L20"/>
    <mergeCell ref="I7:L7"/>
    <mergeCell ref="F5:H5"/>
    <mergeCell ref="I5:L5"/>
    <mergeCell ref="I8:L8"/>
    <mergeCell ref="I9:L9"/>
    <mergeCell ref="AG43:AJ43"/>
    <mergeCell ref="AD44:AF44"/>
    <mergeCell ref="AG44:AJ44"/>
    <mergeCell ref="I44:L44"/>
    <mergeCell ref="I43:L43"/>
    <mergeCell ref="AB41:AC42"/>
    <mergeCell ref="I33:L33"/>
    <mergeCell ref="I34:L34"/>
    <mergeCell ref="I35:L35"/>
    <mergeCell ref="D4:E4"/>
    <mergeCell ref="I27:L27"/>
    <mergeCell ref="D27:E27"/>
    <mergeCell ref="F27:H27"/>
    <mergeCell ref="F4:H4"/>
    <mergeCell ref="D5:E5"/>
    <mergeCell ref="D8:E11"/>
    <mergeCell ref="I4:L4"/>
    <mergeCell ref="I11:L11"/>
    <mergeCell ref="D21:E23"/>
    <mergeCell ref="D19:E19"/>
    <mergeCell ref="F19:H19"/>
    <mergeCell ref="I19:L19"/>
    <mergeCell ref="I45:L45"/>
    <mergeCell ref="I29:L29"/>
    <mergeCell ref="I22:L22"/>
    <mergeCell ref="I41:L41"/>
    <mergeCell ref="I42:L42"/>
    <mergeCell ref="F30:H30"/>
    <mergeCell ref="I37:L37"/>
    <mergeCell ref="F21:H21"/>
    <mergeCell ref="AD45:AF45"/>
    <mergeCell ref="AG45:AJ45"/>
    <mergeCell ref="AD41:AF41"/>
    <mergeCell ref="AG41:AJ41"/>
    <mergeCell ref="AD42:AF42"/>
    <mergeCell ref="AG42:AJ42"/>
    <mergeCell ref="AB43:AC44"/>
    <mergeCell ref="AD43:AF43"/>
    <mergeCell ref="AG37:AJ37"/>
    <mergeCell ref="AG46:AJ46"/>
    <mergeCell ref="I46:L46"/>
    <mergeCell ref="D3:E3"/>
    <mergeCell ref="F28:H28"/>
    <mergeCell ref="D30:E30"/>
    <mergeCell ref="D28:E29"/>
    <mergeCell ref="F45:H45"/>
    <mergeCell ref="F46:H46"/>
    <mergeCell ref="F9:H9"/>
    <mergeCell ref="D45:E45"/>
  </mergeCells>
  <printOptions/>
  <pageMargins left="0.2755905511811024" right="0.2755905511811024" top="0.2755905511811024" bottom="0.4724409448818898" header="0.5118110236220472" footer="0.5118110236220472"/>
  <pageSetup horizontalDpi="300" verticalDpi="300" orientation="portrait" paperSize="9" scale="70" r:id="rId1"/>
  <colBreaks count="1" manualBreakCount="1">
    <brk id="23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X33"/>
  <sheetViews>
    <sheetView workbookViewId="0" topLeftCell="A1">
      <selection activeCell="A1" sqref="A1:A24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14" width="5.421875" style="0" customWidth="1"/>
    <col min="15" max="15" width="5.421875" style="0" hidden="1" customWidth="1"/>
    <col min="16" max="27" width="5.421875" style="0" customWidth="1"/>
  </cols>
  <sheetData>
    <row r="1" spans="1:15" ht="12.75" customHeight="1">
      <c r="A1" s="256" t="s">
        <v>92</v>
      </c>
      <c r="B1" s="273" t="s">
        <v>154</v>
      </c>
      <c r="C1" s="211" t="s">
        <v>89</v>
      </c>
      <c r="O1" s="12"/>
    </row>
    <row r="2" spans="1:15" ht="12.75" customHeight="1">
      <c r="A2" s="256"/>
      <c r="B2" s="274"/>
      <c r="C2" s="211"/>
      <c r="O2" s="12"/>
    </row>
    <row r="3" spans="1:17" ht="12.75" customHeight="1" thickBot="1">
      <c r="A3" s="256"/>
      <c r="B3" s="274"/>
      <c r="C3" s="211"/>
      <c r="D3" s="145" t="s">
        <v>6</v>
      </c>
      <c r="E3" s="146"/>
      <c r="F3" s="146" t="s">
        <v>7</v>
      </c>
      <c r="G3" s="146"/>
      <c r="H3" s="146"/>
      <c r="I3" s="146" t="s">
        <v>8</v>
      </c>
      <c r="J3" s="146"/>
      <c r="K3" s="146"/>
      <c r="L3" s="192"/>
      <c r="M3" s="84" t="s">
        <v>155</v>
      </c>
      <c r="N3" s="85" t="s">
        <v>156</v>
      </c>
      <c r="O3" s="43" t="s">
        <v>95</v>
      </c>
      <c r="P3" s="11">
        <v>1</v>
      </c>
      <c r="Q3" s="9"/>
    </row>
    <row r="4" spans="1:16" ht="12.75" customHeight="1">
      <c r="A4" s="256"/>
      <c r="B4" s="274"/>
      <c r="C4" s="211"/>
      <c r="D4" s="168" t="s">
        <v>43</v>
      </c>
      <c r="E4" s="278"/>
      <c r="F4" s="276" t="s">
        <v>86</v>
      </c>
      <c r="G4" s="184"/>
      <c r="H4" s="277"/>
      <c r="I4" s="184" t="s">
        <v>87</v>
      </c>
      <c r="J4" s="184"/>
      <c r="K4" s="184"/>
      <c r="L4" s="185"/>
      <c r="M4" s="83">
        <v>0</v>
      </c>
      <c r="N4" s="87">
        <v>0</v>
      </c>
      <c r="O4" s="51">
        <v>0</v>
      </c>
      <c r="P4" s="128">
        <v>0.3993055555555556</v>
      </c>
    </row>
    <row r="5" spans="1:17" ht="13.5" customHeight="1">
      <c r="A5" s="256"/>
      <c r="B5" s="274"/>
      <c r="C5" s="211"/>
      <c r="D5" s="186" t="s">
        <v>46</v>
      </c>
      <c r="E5" s="187"/>
      <c r="F5" s="167"/>
      <c r="G5" s="164"/>
      <c r="H5" s="193"/>
      <c r="I5" s="164" t="s">
        <v>47</v>
      </c>
      <c r="J5" s="164"/>
      <c r="K5" s="164"/>
      <c r="L5" s="165"/>
      <c r="M5" s="86">
        <v>0.5</v>
      </c>
      <c r="N5" s="93">
        <f aca="true" t="shared" si="0" ref="N5:N10">N4+M5</f>
        <v>0.5</v>
      </c>
      <c r="O5" s="49">
        <f aca="true" t="shared" si="1" ref="O5:O10">O4+2/24/60</f>
        <v>0.0013888888888888887</v>
      </c>
      <c r="P5" s="4">
        <f aca="true" t="shared" si="2" ref="P5:P10">P4+$O5-$O4</f>
        <v>0.40069444444444446</v>
      </c>
      <c r="Q5" s="56"/>
    </row>
    <row r="6" spans="1:17" ht="12.75" customHeight="1">
      <c r="A6" s="256"/>
      <c r="B6" s="274"/>
      <c r="C6" s="211"/>
      <c r="D6" s="188"/>
      <c r="E6" s="189"/>
      <c r="F6" s="167" t="s">
        <v>16</v>
      </c>
      <c r="G6" s="164"/>
      <c r="H6" s="193"/>
      <c r="I6" s="164" t="s">
        <v>48</v>
      </c>
      <c r="J6" s="164"/>
      <c r="K6" s="164"/>
      <c r="L6" s="165"/>
      <c r="M6" s="86">
        <v>0.7</v>
      </c>
      <c r="N6" s="93">
        <f t="shared" si="0"/>
        <v>1.2</v>
      </c>
      <c r="O6" s="49">
        <f t="shared" si="1"/>
        <v>0.0027777777777777775</v>
      </c>
      <c r="P6" s="4">
        <f t="shared" si="2"/>
        <v>0.40208333333333335</v>
      </c>
      <c r="Q6" s="57"/>
    </row>
    <row r="7" spans="1:17" ht="13.5" customHeight="1">
      <c r="A7" s="256"/>
      <c r="B7" s="274"/>
      <c r="C7" s="211"/>
      <c r="D7" s="186" t="s">
        <v>23</v>
      </c>
      <c r="E7" s="187"/>
      <c r="F7" s="154" t="s">
        <v>22</v>
      </c>
      <c r="G7" s="155"/>
      <c r="H7" s="156"/>
      <c r="I7" s="167" t="s">
        <v>19</v>
      </c>
      <c r="J7" s="164"/>
      <c r="K7" s="164"/>
      <c r="L7" s="165"/>
      <c r="M7" s="86">
        <v>1</v>
      </c>
      <c r="N7" s="93">
        <f t="shared" si="0"/>
        <v>2.2</v>
      </c>
      <c r="O7" s="49">
        <f t="shared" si="1"/>
        <v>0.004166666666666666</v>
      </c>
      <c r="P7" s="4">
        <f t="shared" si="2"/>
        <v>0.40347222222222223</v>
      </c>
      <c r="Q7" s="57"/>
    </row>
    <row r="8" spans="1:17" ht="13.5" customHeight="1">
      <c r="A8" s="256"/>
      <c r="B8" s="274"/>
      <c r="C8" s="211"/>
      <c r="D8" s="222"/>
      <c r="E8" s="223"/>
      <c r="F8" s="219"/>
      <c r="G8" s="220"/>
      <c r="H8" s="221"/>
      <c r="I8" s="167" t="s">
        <v>36</v>
      </c>
      <c r="J8" s="164"/>
      <c r="K8" s="164"/>
      <c r="L8" s="165"/>
      <c r="M8" s="86">
        <v>0.3</v>
      </c>
      <c r="N8" s="93">
        <f t="shared" si="0"/>
        <v>2.5</v>
      </c>
      <c r="O8" s="49">
        <f t="shared" si="1"/>
        <v>0.005555555555555555</v>
      </c>
      <c r="P8" s="4">
        <f t="shared" si="2"/>
        <v>0.4048611111111111</v>
      </c>
      <c r="Q8" s="57"/>
    </row>
    <row r="9" spans="1:17" ht="13.5" customHeight="1">
      <c r="A9" s="256"/>
      <c r="B9" s="274"/>
      <c r="C9" s="211"/>
      <c r="D9" s="186" t="s">
        <v>9</v>
      </c>
      <c r="E9" s="187"/>
      <c r="F9" s="154" t="s">
        <v>10</v>
      </c>
      <c r="G9" s="155"/>
      <c r="H9" s="156"/>
      <c r="I9" s="167" t="s">
        <v>12</v>
      </c>
      <c r="J9" s="164"/>
      <c r="K9" s="164"/>
      <c r="L9" s="165"/>
      <c r="M9" s="86">
        <v>1.6</v>
      </c>
      <c r="N9" s="93">
        <f t="shared" si="0"/>
        <v>4.1</v>
      </c>
      <c r="O9" s="49">
        <f t="shared" si="1"/>
        <v>0.006944444444444444</v>
      </c>
      <c r="P9" s="4">
        <f t="shared" si="2"/>
        <v>0.40625</v>
      </c>
      <c r="Q9" s="57"/>
    </row>
    <row r="10" spans="1:17" ht="13.5" customHeight="1" thickBot="1">
      <c r="A10" s="256"/>
      <c r="B10" s="274"/>
      <c r="C10" s="211"/>
      <c r="D10" s="190"/>
      <c r="E10" s="191"/>
      <c r="F10" s="262"/>
      <c r="G10" s="263"/>
      <c r="H10" s="264"/>
      <c r="I10" s="230" t="s">
        <v>11</v>
      </c>
      <c r="J10" s="231"/>
      <c r="K10" s="231"/>
      <c r="L10" s="232"/>
      <c r="M10" s="94">
        <v>0.8</v>
      </c>
      <c r="N10" s="95">
        <f t="shared" si="0"/>
        <v>4.8999999999999995</v>
      </c>
      <c r="O10" s="50">
        <f t="shared" si="1"/>
        <v>0.008333333333333333</v>
      </c>
      <c r="P10" s="60">
        <f t="shared" si="2"/>
        <v>0.40763888888888894</v>
      </c>
      <c r="Q10" s="57"/>
    </row>
    <row r="11" spans="1:17" ht="13.5" customHeight="1">
      <c r="A11" s="256"/>
      <c r="B11" s="274"/>
      <c r="C11" s="211"/>
      <c r="D11" s="12"/>
      <c r="E11" s="12"/>
      <c r="O11" s="12"/>
      <c r="Q11" s="57"/>
    </row>
    <row r="12" spans="1:17" ht="12.75" customHeight="1">
      <c r="A12" s="256"/>
      <c r="B12" s="274"/>
      <c r="C12" s="211"/>
      <c r="D12" s="12"/>
      <c r="E12" s="12"/>
      <c r="O12" s="12"/>
      <c r="Q12" s="58"/>
    </row>
    <row r="13" spans="1:17" ht="12.75" customHeight="1" thickBot="1">
      <c r="A13" s="256"/>
      <c r="B13" s="274"/>
      <c r="C13" s="211"/>
      <c r="D13" s="145" t="s">
        <v>6</v>
      </c>
      <c r="E13" s="146"/>
      <c r="F13" s="146" t="s">
        <v>7</v>
      </c>
      <c r="G13" s="146"/>
      <c r="H13" s="146"/>
      <c r="I13" s="146" t="s">
        <v>8</v>
      </c>
      <c r="J13" s="146"/>
      <c r="K13" s="146"/>
      <c r="L13" s="192"/>
      <c r="M13" s="84" t="s">
        <v>155</v>
      </c>
      <c r="N13" s="85" t="s">
        <v>156</v>
      </c>
      <c r="O13" s="43" t="s">
        <v>95</v>
      </c>
      <c r="P13" s="119" t="s">
        <v>178</v>
      </c>
      <c r="Q13" s="55"/>
    </row>
    <row r="14" spans="1:17" s="61" customFormat="1" ht="12.75" customHeight="1">
      <c r="A14" s="256"/>
      <c r="B14" s="274"/>
      <c r="C14" s="211"/>
      <c r="D14" s="150" t="s">
        <v>9</v>
      </c>
      <c r="E14" s="151"/>
      <c r="F14" s="147" t="s">
        <v>10</v>
      </c>
      <c r="G14" s="147"/>
      <c r="H14" s="147"/>
      <c r="I14" s="147" t="s">
        <v>11</v>
      </c>
      <c r="J14" s="271"/>
      <c r="K14" s="271"/>
      <c r="L14" s="272"/>
      <c r="M14" s="83">
        <v>0</v>
      </c>
      <c r="N14" s="87">
        <v>0</v>
      </c>
      <c r="O14" s="47">
        <v>0</v>
      </c>
      <c r="P14" s="128">
        <v>0.53125</v>
      </c>
      <c r="Q14" s="59"/>
    </row>
    <row r="15" spans="1:17" s="61" customFormat="1" ht="12.75" customHeight="1">
      <c r="A15" s="256"/>
      <c r="B15" s="274"/>
      <c r="C15" s="211"/>
      <c r="D15" s="152"/>
      <c r="E15" s="153"/>
      <c r="F15" s="142" t="s">
        <v>13</v>
      </c>
      <c r="G15" s="142"/>
      <c r="H15" s="142"/>
      <c r="I15" s="142" t="s">
        <v>21</v>
      </c>
      <c r="J15" s="143"/>
      <c r="K15" s="143"/>
      <c r="L15" s="144"/>
      <c r="M15" s="105">
        <v>0.8</v>
      </c>
      <c r="N15" s="93">
        <f>N14+M15</f>
        <v>0.8</v>
      </c>
      <c r="O15" s="48">
        <f>O14+1/24/60</f>
        <v>0.0006944444444444444</v>
      </c>
      <c r="P15" s="19">
        <f>P14+$O15-$O14</f>
        <v>0.5319444444444444</v>
      </c>
      <c r="Q15"/>
    </row>
    <row r="16" spans="1:17" s="61" customFormat="1" ht="12.75" customHeight="1">
      <c r="A16" s="256"/>
      <c r="B16" s="274"/>
      <c r="C16" s="211"/>
      <c r="D16" s="148" t="s">
        <v>23</v>
      </c>
      <c r="E16" s="149"/>
      <c r="F16" s="142" t="s">
        <v>22</v>
      </c>
      <c r="G16" s="142"/>
      <c r="H16" s="142"/>
      <c r="I16" s="142" t="s">
        <v>24</v>
      </c>
      <c r="J16" s="143"/>
      <c r="K16" s="143"/>
      <c r="L16" s="144"/>
      <c r="M16" s="105">
        <v>1.7</v>
      </c>
      <c r="N16" s="93">
        <f>N15+M16</f>
        <v>2.5</v>
      </c>
      <c r="O16" s="48">
        <f>O15+3/24/60</f>
        <v>0.0027777777777777775</v>
      </c>
      <c r="P16" s="19">
        <f>P15+2/24/60</f>
        <v>0.5333333333333333</v>
      </c>
      <c r="Q16" s="59"/>
    </row>
    <row r="17" spans="1:16" ht="12.75" customHeight="1">
      <c r="A17" s="256"/>
      <c r="B17" s="274"/>
      <c r="C17" s="211"/>
      <c r="D17" s="180" t="s">
        <v>46</v>
      </c>
      <c r="E17" s="181"/>
      <c r="F17" s="142" t="s">
        <v>16</v>
      </c>
      <c r="G17" s="142"/>
      <c r="H17" s="142"/>
      <c r="I17" s="142" t="s">
        <v>84</v>
      </c>
      <c r="J17" s="142"/>
      <c r="K17" s="142"/>
      <c r="L17" s="166"/>
      <c r="M17" s="105">
        <v>1.2</v>
      </c>
      <c r="N17" s="93">
        <f>N16+M17</f>
        <v>3.7</v>
      </c>
      <c r="O17" s="49">
        <f>O16+3/24/60</f>
        <v>0.004861111111111111</v>
      </c>
      <c r="P17" s="19">
        <f>P16+$O17-$O16</f>
        <v>0.5354166666666667</v>
      </c>
    </row>
    <row r="18" spans="1:17" ht="12.75" customHeight="1">
      <c r="A18" s="256"/>
      <c r="B18" s="274"/>
      <c r="C18" s="211"/>
      <c r="D18" s="182"/>
      <c r="E18" s="183"/>
      <c r="F18" s="154"/>
      <c r="G18" s="155"/>
      <c r="H18" s="156"/>
      <c r="I18" s="142" t="s">
        <v>85</v>
      </c>
      <c r="J18" s="143"/>
      <c r="K18" s="143"/>
      <c r="L18" s="144"/>
      <c r="M18" s="105">
        <v>0.7</v>
      </c>
      <c r="N18" s="93">
        <f>N17+M18</f>
        <v>4.4</v>
      </c>
      <c r="O18" s="48">
        <f>O17+3/24/60</f>
        <v>0.006944444444444444</v>
      </c>
      <c r="P18" s="19">
        <f>P17+$O18-$O17</f>
        <v>0.5375</v>
      </c>
      <c r="Q18" s="40"/>
    </row>
    <row r="19" spans="1:17" ht="12.75" customHeight="1" thickBot="1">
      <c r="A19" s="256"/>
      <c r="B19" s="274"/>
      <c r="C19" s="211"/>
      <c r="D19" s="265" t="s">
        <v>43</v>
      </c>
      <c r="E19" s="266"/>
      <c r="F19" s="230" t="s">
        <v>44</v>
      </c>
      <c r="G19" s="231"/>
      <c r="H19" s="267"/>
      <c r="I19" s="279" t="s">
        <v>45</v>
      </c>
      <c r="J19" s="279"/>
      <c r="K19" s="279"/>
      <c r="L19" s="280"/>
      <c r="M19" s="96">
        <v>0.5</v>
      </c>
      <c r="N19" s="95">
        <f>N18+M19</f>
        <v>4.9</v>
      </c>
      <c r="O19" s="67">
        <f>O18+2/24/60</f>
        <v>0.008333333333333333</v>
      </c>
      <c r="P19" s="60">
        <f>P18+3/24/60</f>
        <v>0.5395833333333333</v>
      </c>
      <c r="Q19" s="41"/>
    </row>
    <row r="20" spans="1:24" ht="12.75" customHeight="1">
      <c r="A20" s="256"/>
      <c r="B20" s="274"/>
      <c r="C20" s="211"/>
      <c r="D20" s="12"/>
      <c r="E20" s="12"/>
      <c r="O20" s="12"/>
      <c r="X20" s="1"/>
    </row>
    <row r="21" spans="1:24" ht="12.75" customHeight="1">
      <c r="A21" s="256"/>
      <c r="B21" s="274"/>
      <c r="C21" s="211"/>
      <c r="D21" s="12"/>
      <c r="E21" s="12"/>
      <c r="O21" s="12"/>
      <c r="X21" s="1"/>
    </row>
    <row r="22" spans="1:24" ht="12.75" customHeight="1">
      <c r="A22" s="256"/>
      <c r="B22" s="274"/>
      <c r="C22" s="211"/>
      <c r="O22" s="12"/>
      <c r="X22" s="1"/>
    </row>
    <row r="23" spans="1:24" ht="12.75" customHeight="1">
      <c r="A23" s="256"/>
      <c r="B23" s="274"/>
      <c r="C23" s="211"/>
      <c r="O23" s="12"/>
      <c r="X23" s="1"/>
    </row>
    <row r="24" spans="1:24" ht="12.75" customHeight="1">
      <c r="A24" s="256"/>
      <c r="B24" s="275"/>
      <c r="C24" s="211"/>
      <c r="O24" s="12"/>
      <c r="X24" s="1"/>
    </row>
    <row r="25" spans="1:15" ht="12.75" customHeight="1">
      <c r="A25" s="215" t="s">
        <v>115</v>
      </c>
      <c r="B25" s="216"/>
      <c r="C25" s="211"/>
      <c r="O25" s="12"/>
    </row>
    <row r="26" spans="1:15" ht="12.75" customHeight="1">
      <c r="A26" s="216"/>
      <c r="B26" s="216"/>
      <c r="C26" s="211"/>
      <c r="O26" s="12"/>
    </row>
    <row r="27" spans="1:15" ht="12.75" customHeight="1">
      <c r="A27" s="216"/>
      <c r="B27" s="216"/>
      <c r="C27" s="211"/>
      <c r="O27" s="12"/>
    </row>
    <row r="28" spans="1:15" ht="12.75" customHeight="1">
      <c r="A28" s="216"/>
      <c r="B28" s="216"/>
      <c r="C28" s="211"/>
      <c r="O28" s="12"/>
    </row>
    <row r="29" ht="12.75" customHeight="1">
      <c r="O29" s="12"/>
    </row>
    <row r="30" ht="12.75" customHeight="1">
      <c r="O30" s="12"/>
    </row>
    <row r="31" ht="12.75" customHeight="1">
      <c r="O31" s="12"/>
    </row>
    <row r="32" ht="12.75" customHeight="1">
      <c r="O32" s="12"/>
    </row>
    <row r="33" ht="12.75" customHeight="1">
      <c r="O33" s="12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mergeCells count="42">
    <mergeCell ref="F17:H17"/>
    <mergeCell ref="F16:H16"/>
    <mergeCell ref="F13:H13"/>
    <mergeCell ref="I19:L19"/>
    <mergeCell ref="F19:H19"/>
    <mergeCell ref="I18:L18"/>
    <mergeCell ref="F18:H18"/>
    <mergeCell ref="A25:B28"/>
    <mergeCell ref="C1:C28"/>
    <mergeCell ref="D4:E4"/>
    <mergeCell ref="D19:E19"/>
    <mergeCell ref="D9:E10"/>
    <mergeCell ref="D5:E6"/>
    <mergeCell ref="D3:E3"/>
    <mergeCell ref="D16:E16"/>
    <mergeCell ref="D14:E15"/>
    <mergeCell ref="A1:A24"/>
    <mergeCell ref="B1:B24"/>
    <mergeCell ref="I3:L3"/>
    <mergeCell ref="F4:H4"/>
    <mergeCell ref="I10:L10"/>
    <mergeCell ref="I9:L9"/>
    <mergeCell ref="I7:L7"/>
    <mergeCell ref="I4:L4"/>
    <mergeCell ref="F9:H10"/>
    <mergeCell ref="I15:L15"/>
    <mergeCell ref="D13:E13"/>
    <mergeCell ref="D17:E18"/>
    <mergeCell ref="F15:H15"/>
    <mergeCell ref="I8:L8"/>
    <mergeCell ref="D7:E8"/>
    <mergeCell ref="F7:H8"/>
    <mergeCell ref="I17:L17"/>
    <mergeCell ref="I13:L13"/>
    <mergeCell ref="I14:L14"/>
    <mergeCell ref="F14:H14"/>
    <mergeCell ref="I16:L16"/>
    <mergeCell ref="F3:H3"/>
    <mergeCell ref="I6:L6"/>
    <mergeCell ref="I5:L5"/>
    <mergeCell ref="F5:H5"/>
    <mergeCell ref="F6:H6"/>
  </mergeCells>
  <printOptions/>
  <pageMargins left="0.2755905511811024" right="0.4724409448818898" top="0.2755905511811024" bottom="0.2755905511811024" header="0.5118110236220472" footer="0.5118110236220472"/>
  <pageSetup horizontalDpi="300" verticalDpi="3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AN76"/>
  <sheetViews>
    <sheetView workbookViewId="0" topLeftCell="A1">
      <selection activeCell="A1" sqref="A1:A27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22" width="5.421875" style="0" customWidth="1"/>
    <col min="23" max="23" width="3.7109375" style="0" customWidth="1"/>
    <col min="24" max="24" width="7.140625" style="0" customWidth="1"/>
    <col min="25" max="44" width="5.421875" style="0" customWidth="1"/>
  </cols>
  <sheetData>
    <row r="1" spans="1:25" ht="12.75" customHeight="1">
      <c r="A1" s="286" t="s">
        <v>92</v>
      </c>
      <c r="B1" s="273" t="s">
        <v>157</v>
      </c>
      <c r="C1" s="285" t="s">
        <v>89</v>
      </c>
      <c r="W1" s="286" t="s">
        <v>92</v>
      </c>
      <c r="X1" s="273" t="s">
        <v>157</v>
      </c>
      <c r="Y1" s="287" t="s">
        <v>122</v>
      </c>
    </row>
    <row r="2" spans="1:25" ht="12.75" customHeight="1">
      <c r="A2" s="286"/>
      <c r="B2" s="274"/>
      <c r="C2" s="285"/>
      <c r="W2" s="286"/>
      <c r="X2" s="274"/>
      <c r="Y2" s="287"/>
    </row>
    <row r="3" spans="1:40" ht="13.5" customHeight="1" thickBot="1">
      <c r="A3" s="286"/>
      <c r="B3" s="274"/>
      <c r="C3" s="285"/>
      <c r="D3" s="145" t="s">
        <v>6</v>
      </c>
      <c r="E3" s="146"/>
      <c r="F3" s="146" t="s">
        <v>7</v>
      </c>
      <c r="G3" s="146"/>
      <c r="H3" s="146"/>
      <c r="I3" s="146" t="s">
        <v>8</v>
      </c>
      <c r="J3" s="146"/>
      <c r="K3" s="146"/>
      <c r="L3" s="192"/>
      <c r="M3" s="84" t="s">
        <v>155</v>
      </c>
      <c r="N3" s="85" t="s">
        <v>156</v>
      </c>
      <c r="O3" s="43" t="s">
        <v>95</v>
      </c>
      <c r="P3" s="110"/>
      <c r="Q3" s="26" t="s">
        <v>163</v>
      </c>
      <c r="R3" s="26" t="s">
        <v>163</v>
      </c>
      <c r="S3" s="20">
        <v>1</v>
      </c>
      <c r="T3" s="26" t="s">
        <v>163</v>
      </c>
      <c r="U3" s="138" t="s">
        <v>163</v>
      </c>
      <c r="W3" s="286"/>
      <c r="X3" s="274"/>
      <c r="Y3" s="287"/>
      <c r="Z3" s="145" t="s">
        <v>6</v>
      </c>
      <c r="AA3" s="146"/>
      <c r="AB3" s="146" t="s">
        <v>7</v>
      </c>
      <c r="AC3" s="146"/>
      <c r="AD3" s="146"/>
      <c r="AE3" s="146" t="s">
        <v>8</v>
      </c>
      <c r="AF3" s="146"/>
      <c r="AG3" s="146"/>
      <c r="AH3" s="192"/>
      <c r="AI3" s="84" t="s">
        <v>155</v>
      </c>
      <c r="AJ3" s="85" t="s">
        <v>156</v>
      </c>
      <c r="AK3" s="69">
        <v>1</v>
      </c>
      <c r="AL3" s="69">
        <v>1</v>
      </c>
      <c r="AM3" s="68" t="s">
        <v>178</v>
      </c>
      <c r="AN3" s="70">
        <v>1</v>
      </c>
    </row>
    <row r="4" spans="1:40" ht="12.75" customHeight="1">
      <c r="A4" s="286"/>
      <c r="B4" s="274"/>
      <c r="C4" s="285"/>
      <c r="D4" s="168" t="s">
        <v>1</v>
      </c>
      <c r="E4" s="278"/>
      <c r="F4" s="175" t="s">
        <v>137</v>
      </c>
      <c r="G4" s="176"/>
      <c r="H4" s="177"/>
      <c r="I4" s="184" t="s">
        <v>138</v>
      </c>
      <c r="J4" s="184"/>
      <c r="K4" s="184"/>
      <c r="L4" s="185"/>
      <c r="M4" s="83">
        <v>0</v>
      </c>
      <c r="N4" s="87">
        <v>0</v>
      </c>
      <c r="O4" s="44">
        <v>0</v>
      </c>
      <c r="P4" s="72"/>
      <c r="Q4" s="28">
        <v>0.2534722222222222</v>
      </c>
      <c r="R4" s="28">
        <v>0.3159722222222222</v>
      </c>
      <c r="S4" s="28">
        <v>0.5208333333333334</v>
      </c>
      <c r="T4" s="28">
        <v>0.6909722222222222</v>
      </c>
      <c r="U4" s="29">
        <v>0.7638888888888888</v>
      </c>
      <c r="W4" s="286"/>
      <c r="X4" s="274"/>
      <c r="Y4" s="287"/>
      <c r="Z4" s="244" t="s">
        <v>1</v>
      </c>
      <c r="AA4" s="288"/>
      <c r="AB4" s="251" t="s">
        <v>137</v>
      </c>
      <c r="AC4" s="252"/>
      <c r="AD4" s="253"/>
      <c r="AE4" s="254" t="s">
        <v>138</v>
      </c>
      <c r="AF4" s="254"/>
      <c r="AG4" s="254"/>
      <c r="AH4" s="255"/>
      <c r="AI4" s="98">
        <v>0</v>
      </c>
      <c r="AJ4" s="99">
        <v>0</v>
      </c>
      <c r="AK4" s="73">
        <v>0.37152777777777773</v>
      </c>
      <c r="AL4" s="36">
        <v>0.5381944444444444</v>
      </c>
      <c r="AM4" s="36">
        <v>0.6909722222222222</v>
      </c>
      <c r="AN4" s="37">
        <v>0.8958333333333334</v>
      </c>
    </row>
    <row r="5" spans="1:40" ht="13.5" customHeight="1">
      <c r="A5" s="286"/>
      <c r="B5" s="274"/>
      <c r="C5" s="285"/>
      <c r="D5" s="188"/>
      <c r="E5" s="189"/>
      <c r="F5" s="219"/>
      <c r="G5" s="220"/>
      <c r="H5" s="221"/>
      <c r="I5" s="142" t="s">
        <v>139</v>
      </c>
      <c r="J5" s="143"/>
      <c r="K5" s="143"/>
      <c r="L5" s="144"/>
      <c r="M5" s="86">
        <v>0.5</v>
      </c>
      <c r="N5" s="93">
        <f aca="true" t="shared" si="0" ref="N5:N27">N4+M5</f>
        <v>0.5</v>
      </c>
      <c r="O5" s="45">
        <f>O4+1/24/60</f>
        <v>0.0006944444444444444</v>
      </c>
      <c r="P5" s="117"/>
      <c r="Q5" s="18">
        <f aca="true" t="shared" si="1" ref="Q5:U12">Q4+$O5-$O4</f>
        <v>0.25416666666666665</v>
      </c>
      <c r="R5" s="18">
        <f t="shared" si="1"/>
        <v>0.31666666666666665</v>
      </c>
      <c r="S5" s="18">
        <f t="shared" si="1"/>
        <v>0.5215277777777778</v>
      </c>
      <c r="T5" s="18">
        <f t="shared" si="1"/>
        <v>0.6916666666666667</v>
      </c>
      <c r="U5" s="19">
        <f t="shared" si="1"/>
        <v>0.7645833333333333</v>
      </c>
      <c r="W5" s="286"/>
      <c r="X5" s="274"/>
      <c r="Y5" s="287"/>
      <c r="Z5" s="226"/>
      <c r="AA5" s="227"/>
      <c r="AB5" s="205"/>
      <c r="AC5" s="206"/>
      <c r="AD5" s="207"/>
      <c r="AE5" s="139" t="s">
        <v>139</v>
      </c>
      <c r="AF5" s="140"/>
      <c r="AG5" s="140"/>
      <c r="AH5" s="141"/>
      <c r="AI5" s="100">
        <v>0.5</v>
      </c>
      <c r="AJ5" s="106">
        <f aca="true" t="shared" si="2" ref="AJ5:AJ27">AJ4+AI5</f>
        <v>0.5</v>
      </c>
      <c r="AK5" s="31">
        <f aca="true" t="shared" si="3" ref="AK5:AN12">AK4+$O5-$O4</f>
        <v>0.3722222222222222</v>
      </c>
      <c r="AL5" s="31">
        <f t="shared" si="3"/>
        <v>0.5388888888888889</v>
      </c>
      <c r="AM5" s="31">
        <f t="shared" si="3"/>
        <v>0.6916666666666667</v>
      </c>
      <c r="AN5" s="32">
        <f t="shared" si="3"/>
        <v>0.8965277777777778</v>
      </c>
    </row>
    <row r="6" spans="1:40" ht="13.5">
      <c r="A6" s="286"/>
      <c r="B6" s="274"/>
      <c r="C6" s="285"/>
      <c r="D6" s="180" t="s">
        <v>140</v>
      </c>
      <c r="E6" s="181"/>
      <c r="F6" s="142" t="s">
        <v>141</v>
      </c>
      <c r="G6" s="142"/>
      <c r="H6" s="142"/>
      <c r="I6" s="164" t="s">
        <v>142</v>
      </c>
      <c r="J6" s="164"/>
      <c r="K6" s="164"/>
      <c r="L6" s="165"/>
      <c r="M6" s="86">
        <v>1.5</v>
      </c>
      <c r="N6" s="93">
        <f t="shared" si="0"/>
        <v>2</v>
      </c>
      <c r="O6" s="45">
        <f>O5+2/24/60</f>
        <v>0.002083333333333333</v>
      </c>
      <c r="P6" s="117"/>
      <c r="Q6" s="18">
        <f t="shared" si="1"/>
        <v>0.25555555555555554</v>
      </c>
      <c r="R6" s="18">
        <f t="shared" si="1"/>
        <v>0.31805555555555554</v>
      </c>
      <c r="S6" s="18">
        <f t="shared" si="1"/>
        <v>0.5229166666666667</v>
      </c>
      <c r="T6" s="18">
        <f t="shared" si="1"/>
        <v>0.6930555555555555</v>
      </c>
      <c r="U6" s="19">
        <f t="shared" si="1"/>
        <v>0.7659722222222222</v>
      </c>
      <c r="W6" s="286"/>
      <c r="X6" s="274"/>
      <c r="Y6" s="287"/>
      <c r="Z6" s="134" t="s">
        <v>140</v>
      </c>
      <c r="AA6" s="135"/>
      <c r="AB6" s="139" t="s">
        <v>141</v>
      </c>
      <c r="AC6" s="139"/>
      <c r="AD6" s="139"/>
      <c r="AE6" s="195" t="s">
        <v>142</v>
      </c>
      <c r="AF6" s="195"/>
      <c r="AG6" s="195"/>
      <c r="AH6" s="196"/>
      <c r="AI6" s="100">
        <v>1.5</v>
      </c>
      <c r="AJ6" s="106">
        <f t="shared" si="2"/>
        <v>2</v>
      </c>
      <c r="AK6" s="31">
        <f t="shared" si="3"/>
        <v>0.37361111111111106</v>
      </c>
      <c r="AL6" s="31">
        <f t="shared" si="3"/>
        <v>0.5402777777777777</v>
      </c>
      <c r="AM6" s="31">
        <f t="shared" si="3"/>
        <v>0.6930555555555555</v>
      </c>
      <c r="AN6" s="32">
        <f t="shared" si="3"/>
        <v>0.8979166666666667</v>
      </c>
    </row>
    <row r="7" spans="1:40" ht="13.5">
      <c r="A7" s="286"/>
      <c r="B7" s="274"/>
      <c r="C7" s="285"/>
      <c r="D7" s="182"/>
      <c r="E7" s="183"/>
      <c r="F7" s="154" t="s">
        <v>14</v>
      </c>
      <c r="G7" s="155"/>
      <c r="H7" s="156"/>
      <c r="I7" s="164" t="s">
        <v>143</v>
      </c>
      <c r="J7" s="164"/>
      <c r="K7" s="164"/>
      <c r="L7" s="165"/>
      <c r="M7" s="86">
        <v>0.5</v>
      </c>
      <c r="N7" s="93">
        <f t="shared" si="0"/>
        <v>2.5</v>
      </c>
      <c r="O7" s="45">
        <f>O6+1/24/60</f>
        <v>0.0027777777777777775</v>
      </c>
      <c r="P7" s="117"/>
      <c r="Q7" s="18">
        <f t="shared" si="1"/>
        <v>0.25625</v>
      </c>
      <c r="R7" s="18">
        <f t="shared" si="1"/>
        <v>0.31875</v>
      </c>
      <c r="S7" s="18">
        <f t="shared" si="1"/>
        <v>0.5236111111111111</v>
      </c>
      <c r="T7" s="18">
        <f t="shared" si="1"/>
        <v>0.69375</v>
      </c>
      <c r="U7" s="19">
        <f t="shared" si="1"/>
        <v>0.7666666666666666</v>
      </c>
      <c r="W7" s="286"/>
      <c r="X7" s="274"/>
      <c r="Y7" s="287"/>
      <c r="Z7" s="197"/>
      <c r="AA7" s="198"/>
      <c r="AB7" s="199" t="s">
        <v>14</v>
      </c>
      <c r="AC7" s="200"/>
      <c r="AD7" s="201"/>
      <c r="AE7" s="195" t="s">
        <v>143</v>
      </c>
      <c r="AF7" s="195"/>
      <c r="AG7" s="195"/>
      <c r="AH7" s="196"/>
      <c r="AI7" s="100">
        <v>0.5</v>
      </c>
      <c r="AJ7" s="106">
        <f t="shared" si="2"/>
        <v>2.5</v>
      </c>
      <c r="AK7" s="31">
        <f t="shared" si="3"/>
        <v>0.3743055555555555</v>
      </c>
      <c r="AL7" s="31">
        <f t="shared" si="3"/>
        <v>0.5409722222222222</v>
      </c>
      <c r="AM7" s="31">
        <f t="shared" si="3"/>
        <v>0.69375</v>
      </c>
      <c r="AN7" s="32">
        <f t="shared" si="3"/>
        <v>0.8986111111111111</v>
      </c>
    </row>
    <row r="8" spans="1:40" ht="13.5">
      <c r="A8" s="286"/>
      <c r="B8" s="274"/>
      <c r="C8" s="285"/>
      <c r="D8" s="217"/>
      <c r="E8" s="218"/>
      <c r="F8" s="219"/>
      <c r="G8" s="220"/>
      <c r="H8" s="221"/>
      <c r="I8" s="142" t="s">
        <v>144</v>
      </c>
      <c r="J8" s="143"/>
      <c r="K8" s="143"/>
      <c r="L8" s="144"/>
      <c r="M8" s="86">
        <v>1.5</v>
      </c>
      <c r="N8" s="93">
        <f t="shared" si="0"/>
        <v>4</v>
      </c>
      <c r="O8" s="45">
        <f aca="true" t="shared" si="4" ref="O8:O13">O7+2/24/60</f>
        <v>0.004166666666666666</v>
      </c>
      <c r="P8" s="117"/>
      <c r="Q8" s="18">
        <f t="shared" si="1"/>
        <v>0.25763888888888886</v>
      </c>
      <c r="R8" s="18">
        <f t="shared" si="1"/>
        <v>0.32013888888888886</v>
      </c>
      <c r="S8" s="18">
        <f t="shared" si="1"/>
        <v>0.525</v>
      </c>
      <c r="T8" s="18">
        <f t="shared" si="1"/>
        <v>0.6951388888888889</v>
      </c>
      <c r="U8" s="19">
        <f t="shared" si="1"/>
        <v>0.7680555555555555</v>
      </c>
      <c r="W8" s="286"/>
      <c r="X8" s="274"/>
      <c r="Y8" s="287"/>
      <c r="Z8" s="160"/>
      <c r="AA8" s="161"/>
      <c r="AB8" s="205"/>
      <c r="AC8" s="206"/>
      <c r="AD8" s="207"/>
      <c r="AE8" s="139" t="s">
        <v>144</v>
      </c>
      <c r="AF8" s="140"/>
      <c r="AG8" s="140"/>
      <c r="AH8" s="141"/>
      <c r="AI8" s="100">
        <v>1.5</v>
      </c>
      <c r="AJ8" s="106">
        <f t="shared" si="2"/>
        <v>4</v>
      </c>
      <c r="AK8" s="31">
        <f t="shared" si="3"/>
        <v>0.3756944444444444</v>
      </c>
      <c r="AL8" s="31">
        <f t="shared" si="3"/>
        <v>0.5423611111111111</v>
      </c>
      <c r="AM8" s="31">
        <f t="shared" si="3"/>
        <v>0.6951388888888889</v>
      </c>
      <c r="AN8" s="32">
        <f t="shared" si="3"/>
        <v>0.9</v>
      </c>
    </row>
    <row r="9" spans="1:40" ht="12.75" customHeight="1">
      <c r="A9" s="286"/>
      <c r="B9" s="274"/>
      <c r="C9" s="285"/>
      <c r="D9" s="180" t="s">
        <v>9</v>
      </c>
      <c r="E9" s="181"/>
      <c r="F9" s="142" t="s">
        <v>14</v>
      </c>
      <c r="G9" s="142"/>
      <c r="H9" s="142"/>
      <c r="I9" s="142" t="s">
        <v>19</v>
      </c>
      <c r="J9" s="142"/>
      <c r="K9" s="142"/>
      <c r="L9" s="166"/>
      <c r="M9" s="86">
        <v>0.6</v>
      </c>
      <c r="N9" s="93">
        <f t="shared" si="0"/>
        <v>4.6</v>
      </c>
      <c r="O9" s="45">
        <f t="shared" si="4"/>
        <v>0.005555555555555555</v>
      </c>
      <c r="P9" s="117"/>
      <c r="Q9" s="18">
        <f t="shared" si="1"/>
        <v>0.25902777777777775</v>
      </c>
      <c r="R9" s="18">
        <f t="shared" si="1"/>
        <v>0.32152777777777775</v>
      </c>
      <c r="S9" s="18">
        <f t="shared" si="1"/>
        <v>0.5263888888888889</v>
      </c>
      <c r="T9" s="18">
        <f t="shared" si="1"/>
        <v>0.6965277777777777</v>
      </c>
      <c r="U9" s="19">
        <f t="shared" si="1"/>
        <v>0.7694444444444444</v>
      </c>
      <c r="W9" s="286"/>
      <c r="X9" s="274"/>
      <c r="Y9" s="287"/>
      <c r="Z9" s="134" t="s">
        <v>9</v>
      </c>
      <c r="AA9" s="135"/>
      <c r="AB9" s="139" t="s">
        <v>14</v>
      </c>
      <c r="AC9" s="139"/>
      <c r="AD9" s="139"/>
      <c r="AE9" s="139" t="s">
        <v>19</v>
      </c>
      <c r="AF9" s="139"/>
      <c r="AG9" s="139"/>
      <c r="AH9" s="133"/>
      <c r="AI9" s="100">
        <v>0.6</v>
      </c>
      <c r="AJ9" s="106">
        <f t="shared" si="2"/>
        <v>4.6</v>
      </c>
      <c r="AK9" s="31">
        <f t="shared" si="3"/>
        <v>0.37708333333333327</v>
      </c>
      <c r="AL9" s="31">
        <f t="shared" si="3"/>
        <v>0.54375</v>
      </c>
      <c r="AM9" s="31">
        <f t="shared" si="3"/>
        <v>0.6965277777777777</v>
      </c>
      <c r="AN9" s="32">
        <f t="shared" si="3"/>
        <v>0.9013888888888889</v>
      </c>
    </row>
    <row r="10" spans="1:40" ht="12.75" customHeight="1">
      <c r="A10" s="286"/>
      <c r="B10" s="274"/>
      <c r="C10" s="285"/>
      <c r="D10" s="182"/>
      <c r="E10" s="183"/>
      <c r="F10" s="154" t="s">
        <v>10</v>
      </c>
      <c r="G10" s="155"/>
      <c r="H10" s="156"/>
      <c r="I10" s="142" t="s">
        <v>12</v>
      </c>
      <c r="J10" s="143"/>
      <c r="K10" s="143"/>
      <c r="L10" s="144"/>
      <c r="M10" s="86">
        <v>1.5</v>
      </c>
      <c r="N10" s="93">
        <f t="shared" si="0"/>
        <v>6.1</v>
      </c>
      <c r="O10" s="45">
        <f t="shared" si="4"/>
        <v>0.006944444444444444</v>
      </c>
      <c r="P10" s="117"/>
      <c r="Q10" s="18">
        <f t="shared" si="1"/>
        <v>0.26041666666666663</v>
      </c>
      <c r="R10" s="18">
        <f t="shared" si="1"/>
        <v>0.32291666666666663</v>
      </c>
      <c r="S10" s="18">
        <f t="shared" si="1"/>
        <v>0.5277777777777778</v>
      </c>
      <c r="T10" s="18">
        <f t="shared" si="1"/>
        <v>0.6979166666666666</v>
      </c>
      <c r="U10" s="19">
        <f t="shared" si="1"/>
        <v>0.7708333333333333</v>
      </c>
      <c r="W10" s="286"/>
      <c r="X10" s="274"/>
      <c r="Y10" s="287"/>
      <c r="Z10" s="197"/>
      <c r="AA10" s="198"/>
      <c r="AB10" s="199" t="s">
        <v>10</v>
      </c>
      <c r="AC10" s="200"/>
      <c r="AD10" s="201"/>
      <c r="AE10" s="139" t="s">
        <v>12</v>
      </c>
      <c r="AF10" s="140"/>
      <c r="AG10" s="140"/>
      <c r="AH10" s="141"/>
      <c r="AI10" s="100">
        <v>1.5</v>
      </c>
      <c r="AJ10" s="106">
        <f t="shared" si="2"/>
        <v>6.1</v>
      </c>
      <c r="AK10" s="31">
        <f t="shared" si="3"/>
        <v>0.37847222222222215</v>
      </c>
      <c r="AL10" s="31">
        <f t="shared" si="3"/>
        <v>0.5451388888888888</v>
      </c>
      <c r="AM10" s="31">
        <f t="shared" si="3"/>
        <v>0.6979166666666666</v>
      </c>
      <c r="AN10" s="32">
        <f t="shared" si="3"/>
        <v>0.9027777777777778</v>
      </c>
    </row>
    <row r="11" spans="1:40" ht="12.75" customHeight="1">
      <c r="A11" s="286"/>
      <c r="B11" s="274"/>
      <c r="C11" s="285"/>
      <c r="D11" s="182"/>
      <c r="E11" s="183"/>
      <c r="F11" s="219"/>
      <c r="G11" s="220"/>
      <c r="H11" s="221"/>
      <c r="I11" s="142" t="s">
        <v>11</v>
      </c>
      <c r="J11" s="142"/>
      <c r="K11" s="142"/>
      <c r="L11" s="166"/>
      <c r="M11" s="86">
        <v>0.8</v>
      </c>
      <c r="N11" s="93">
        <f t="shared" si="0"/>
        <v>6.8999999999999995</v>
      </c>
      <c r="O11" s="45">
        <f t="shared" si="4"/>
        <v>0.008333333333333333</v>
      </c>
      <c r="P11" s="117"/>
      <c r="Q11" s="18">
        <f t="shared" si="1"/>
        <v>0.26180555555555557</v>
      </c>
      <c r="R11" s="18">
        <f t="shared" si="1"/>
        <v>0.32430555555555557</v>
      </c>
      <c r="S11" s="18">
        <f t="shared" si="1"/>
        <v>0.5291666666666667</v>
      </c>
      <c r="T11" s="18">
        <f t="shared" si="1"/>
        <v>0.6993055555555555</v>
      </c>
      <c r="U11" s="19">
        <f t="shared" si="1"/>
        <v>0.7722222222222221</v>
      </c>
      <c r="W11" s="286"/>
      <c r="X11" s="274"/>
      <c r="Y11" s="287"/>
      <c r="Z11" s="197"/>
      <c r="AA11" s="198"/>
      <c r="AB11" s="205"/>
      <c r="AC11" s="206"/>
      <c r="AD11" s="207"/>
      <c r="AE11" s="139" t="s">
        <v>11</v>
      </c>
      <c r="AF11" s="139"/>
      <c r="AG11" s="139"/>
      <c r="AH11" s="133"/>
      <c r="AI11" s="100">
        <v>0.8</v>
      </c>
      <c r="AJ11" s="106">
        <f t="shared" si="2"/>
        <v>6.8999999999999995</v>
      </c>
      <c r="AK11" s="31">
        <f t="shared" si="3"/>
        <v>0.3798611111111111</v>
      </c>
      <c r="AL11" s="31">
        <f t="shared" si="3"/>
        <v>0.5465277777777777</v>
      </c>
      <c r="AM11" s="31">
        <f t="shared" si="3"/>
        <v>0.6993055555555555</v>
      </c>
      <c r="AN11" s="32">
        <f t="shared" si="3"/>
        <v>0.9041666666666667</v>
      </c>
    </row>
    <row r="12" spans="1:40" ht="12.75" customHeight="1">
      <c r="A12" s="286"/>
      <c r="B12" s="274"/>
      <c r="C12" s="285"/>
      <c r="D12" s="217"/>
      <c r="E12" s="218"/>
      <c r="F12" s="142" t="s">
        <v>14</v>
      </c>
      <c r="G12" s="142"/>
      <c r="H12" s="142"/>
      <c r="I12" s="142" t="s">
        <v>50</v>
      </c>
      <c r="J12" s="142"/>
      <c r="K12" s="142"/>
      <c r="L12" s="166"/>
      <c r="M12" s="86">
        <v>1</v>
      </c>
      <c r="N12" s="93">
        <f t="shared" si="0"/>
        <v>7.8999999999999995</v>
      </c>
      <c r="O12" s="45">
        <f t="shared" si="4"/>
        <v>0.009722222222222222</v>
      </c>
      <c r="P12" s="2"/>
      <c r="Q12" s="18">
        <f t="shared" si="1"/>
        <v>0.26319444444444445</v>
      </c>
      <c r="R12" s="18">
        <f t="shared" si="1"/>
        <v>0.32569444444444445</v>
      </c>
      <c r="S12" s="18">
        <f t="shared" si="1"/>
        <v>0.5305555555555556</v>
      </c>
      <c r="T12" s="18">
        <f t="shared" si="1"/>
        <v>0.7006944444444444</v>
      </c>
      <c r="U12" s="19">
        <f t="shared" si="1"/>
        <v>0.773611111111111</v>
      </c>
      <c r="W12" s="286"/>
      <c r="X12" s="274"/>
      <c r="Y12" s="287"/>
      <c r="Z12" s="160"/>
      <c r="AA12" s="161"/>
      <c r="AB12" s="139" t="s">
        <v>14</v>
      </c>
      <c r="AC12" s="139"/>
      <c r="AD12" s="139"/>
      <c r="AE12" s="139" t="s">
        <v>50</v>
      </c>
      <c r="AF12" s="139"/>
      <c r="AG12" s="139"/>
      <c r="AH12" s="133"/>
      <c r="AI12" s="100">
        <v>1</v>
      </c>
      <c r="AJ12" s="106">
        <f t="shared" si="2"/>
        <v>7.8999999999999995</v>
      </c>
      <c r="AK12" s="31">
        <f t="shared" si="3"/>
        <v>0.38125</v>
      </c>
      <c r="AL12" s="31">
        <f t="shared" si="3"/>
        <v>0.5479166666666666</v>
      </c>
      <c r="AM12" s="31">
        <f t="shared" si="3"/>
        <v>0.7006944444444444</v>
      </c>
      <c r="AN12" s="32">
        <f t="shared" si="3"/>
        <v>0.9055555555555556</v>
      </c>
    </row>
    <row r="13" spans="1:40" ht="12.75" customHeight="1">
      <c r="A13" s="286"/>
      <c r="B13" s="274"/>
      <c r="C13" s="285"/>
      <c r="D13" s="180" t="s">
        <v>51</v>
      </c>
      <c r="E13" s="181"/>
      <c r="F13" s="154" t="s">
        <v>14</v>
      </c>
      <c r="G13" s="155"/>
      <c r="H13" s="156"/>
      <c r="I13" s="142" t="s">
        <v>52</v>
      </c>
      <c r="J13" s="142"/>
      <c r="K13" s="142"/>
      <c r="L13" s="166"/>
      <c r="M13" s="86">
        <v>1</v>
      </c>
      <c r="N13" s="93">
        <f t="shared" si="0"/>
        <v>8.899999999999999</v>
      </c>
      <c r="O13" s="45">
        <f t="shared" si="4"/>
        <v>0.011111111111111112</v>
      </c>
      <c r="P13" s="2"/>
      <c r="Q13" s="18">
        <f>Q12+3/24/60</f>
        <v>0.2652777777777778</v>
      </c>
      <c r="R13" s="18">
        <f>R12+4/24/60</f>
        <v>0.3284722222222222</v>
      </c>
      <c r="S13" s="18">
        <f aca="true" t="shared" si="5" ref="S13:S27">S12+$O13-$O12</f>
        <v>0.5319444444444444</v>
      </c>
      <c r="T13" s="18">
        <f>T12+4/24/60</f>
        <v>0.7034722222222222</v>
      </c>
      <c r="U13" s="19">
        <f>U12+4/24/60</f>
        <v>0.7763888888888888</v>
      </c>
      <c r="W13" s="286"/>
      <c r="X13" s="274"/>
      <c r="Y13" s="287"/>
      <c r="Z13" s="134" t="s">
        <v>51</v>
      </c>
      <c r="AA13" s="135"/>
      <c r="AB13" s="199" t="s">
        <v>14</v>
      </c>
      <c r="AC13" s="200"/>
      <c r="AD13" s="201"/>
      <c r="AE13" s="139" t="s">
        <v>52</v>
      </c>
      <c r="AF13" s="139"/>
      <c r="AG13" s="139"/>
      <c r="AH13" s="133"/>
      <c r="AI13" s="100">
        <v>1</v>
      </c>
      <c r="AJ13" s="106">
        <f t="shared" si="2"/>
        <v>8.899999999999999</v>
      </c>
      <c r="AK13" s="31">
        <f aca="true" t="shared" si="6" ref="AK13:AK27">AK12+$O13-$O12</f>
        <v>0.38263888888888886</v>
      </c>
      <c r="AL13" s="31">
        <f aca="true" t="shared" si="7" ref="AL13:AL27">AL12+$O13-$O12</f>
        <v>0.5493055555555555</v>
      </c>
      <c r="AM13" s="31">
        <f aca="true" t="shared" si="8" ref="AM13:AM27">AM12+$O13-$O12</f>
        <v>0.7020833333333333</v>
      </c>
      <c r="AN13" s="32">
        <f>AN12+1/24/60</f>
        <v>0.90625</v>
      </c>
    </row>
    <row r="14" spans="1:40" ht="12.75" customHeight="1">
      <c r="A14" s="286"/>
      <c r="B14" s="274"/>
      <c r="C14" s="285"/>
      <c r="D14" s="182"/>
      <c r="E14" s="183"/>
      <c r="F14" s="219"/>
      <c r="G14" s="220"/>
      <c r="H14" s="221"/>
      <c r="I14" s="142" t="s">
        <v>27</v>
      </c>
      <c r="J14" s="142"/>
      <c r="K14" s="142"/>
      <c r="L14" s="166"/>
      <c r="M14" s="86">
        <v>0.8</v>
      </c>
      <c r="N14" s="93">
        <f t="shared" si="0"/>
        <v>9.7</v>
      </c>
      <c r="O14" s="45">
        <f>O13+1/24/60</f>
        <v>0.011805555555555555</v>
      </c>
      <c r="P14" s="2"/>
      <c r="Q14" s="18">
        <f>Q13+3/24/60</f>
        <v>0.2673611111111111</v>
      </c>
      <c r="R14" s="18">
        <f>R13+4/24/60</f>
        <v>0.33125</v>
      </c>
      <c r="S14" s="18">
        <f t="shared" si="5"/>
        <v>0.5326388888888889</v>
      </c>
      <c r="T14" s="18">
        <f>T13+4/24/60</f>
        <v>0.7062499999999999</v>
      </c>
      <c r="U14" s="19">
        <f>U13+4/24/60</f>
        <v>0.7791666666666666</v>
      </c>
      <c r="W14" s="286"/>
      <c r="X14" s="274"/>
      <c r="Y14" s="287"/>
      <c r="Z14" s="197"/>
      <c r="AA14" s="198"/>
      <c r="AB14" s="205"/>
      <c r="AC14" s="206"/>
      <c r="AD14" s="207"/>
      <c r="AE14" s="139" t="s">
        <v>27</v>
      </c>
      <c r="AF14" s="139"/>
      <c r="AG14" s="139"/>
      <c r="AH14" s="133"/>
      <c r="AI14" s="100">
        <v>0.8</v>
      </c>
      <c r="AJ14" s="106">
        <f t="shared" si="2"/>
        <v>9.7</v>
      </c>
      <c r="AK14" s="31">
        <f t="shared" si="6"/>
        <v>0.3833333333333333</v>
      </c>
      <c r="AL14" s="31">
        <f t="shared" si="7"/>
        <v>0.5499999999999999</v>
      </c>
      <c r="AM14" s="31">
        <f t="shared" si="8"/>
        <v>0.7027777777777777</v>
      </c>
      <c r="AN14" s="32">
        <f>AN13+$O14-$O13</f>
        <v>0.9069444444444444</v>
      </c>
    </row>
    <row r="15" spans="1:40" ht="12.75" customHeight="1">
      <c r="A15" s="286"/>
      <c r="B15" s="274"/>
      <c r="C15" s="285"/>
      <c r="D15" s="180" t="s">
        <v>54</v>
      </c>
      <c r="E15" s="181"/>
      <c r="F15" s="154" t="s">
        <v>40</v>
      </c>
      <c r="G15" s="155"/>
      <c r="H15" s="156"/>
      <c r="I15" s="142" t="s">
        <v>53</v>
      </c>
      <c r="J15" s="142"/>
      <c r="K15" s="142"/>
      <c r="L15" s="166"/>
      <c r="M15" s="86">
        <v>2</v>
      </c>
      <c r="N15" s="93">
        <f>N14+M15</f>
        <v>11.7</v>
      </c>
      <c r="O15" s="45">
        <f>O14+4/24/60</f>
        <v>0.014583333333333334</v>
      </c>
      <c r="P15" s="2"/>
      <c r="Q15" s="18">
        <f>Q14+5/24/60</f>
        <v>0.2708333333333333</v>
      </c>
      <c r="R15" s="18">
        <f>R14+9/24/60</f>
        <v>0.33749999999999997</v>
      </c>
      <c r="S15" s="18">
        <f t="shared" si="5"/>
        <v>0.5354166666666667</v>
      </c>
      <c r="T15" s="18">
        <f>T14+9/24/60</f>
        <v>0.7124999999999999</v>
      </c>
      <c r="U15" s="19">
        <f>U14+9/24/60</f>
        <v>0.7854166666666665</v>
      </c>
      <c r="W15" s="286"/>
      <c r="X15" s="274"/>
      <c r="Y15" s="287"/>
      <c r="Z15" s="134" t="s">
        <v>54</v>
      </c>
      <c r="AA15" s="135"/>
      <c r="AB15" s="199" t="s">
        <v>40</v>
      </c>
      <c r="AC15" s="200"/>
      <c r="AD15" s="201"/>
      <c r="AE15" s="139" t="s">
        <v>53</v>
      </c>
      <c r="AF15" s="139"/>
      <c r="AG15" s="139"/>
      <c r="AH15" s="133"/>
      <c r="AI15" s="100">
        <v>2</v>
      </c>
      <c r="AJ15" s="106">
        <f>AJ14+AI15</f>
        <v>11.7</v>
      </c>
      <c r="AK15" s="31">
        <f t="shared" si="6"/>
        <v>0.38611111111111107</v>
      </c>
      <c r="AL15" s="31">
        <f t="shared" si="7"/>
        <v>0.5527777777777777</v>
      </c>
      <c r="AM15" s="31">
        <f t="shared" si="8"/>
        <v>0.7055555555555555</v>
      </c>
      <c r="AN15" s="32">
        <f>AN14+3/24/60</f>
        <v>0.9090277777777778</v>
      </c>
    </row>
    <row r="16" spans="1:40" ht="12.75" customHeight="1">
      <c r="A16" s="286"/>
      <c r="B16" s="274"/>
      <c r="C16" s="285"/>
      <c r="D16" s="182"/>
      <c r="E16" s="183"/>
      <c r="F16" s="157"/>
      <c r="G16" s="158"/>
      <c r="H16" s="159"/>
      <c r="I16" s="142" t="s">
        <v>55</v>
      </c>
      <c r="J16" s="142"/>
      <c r="K16" s="142"/>
      <c r="L16" s="166"/>
      <c r="M16" s="86">
        <v>1.2</v>
      </c>
      <c r="N16" s="93">
        <f t="shared" si="0"/>
        <v>12.899999999999999</v>
      </c>
      <c r="O16" s="45">
        <f>O15+2/24/60</f>
        <v>0.01597222222222222</v>
      </c>
      <c r="P16" s="2"/>
      <c r="Q16" s="18">
        <f aca="true" t="shared" si="9" ref="Q16:Q27">Q15+$O16-$O15</f>
        <v>0.2722222222222222</v>
      </c>
      <c r="R16" s="18">
        <f aca="true" t="shared" si="10" ref="R16:R27">R15+$O16-$O15</f>
        <v>0.33888888888888885</v>
      </c>
      <c r="S16" s="18">
        <f t="shared" si="5"/>
        <v>0.5368055555555556</v>
      </c>
      <c r="T16" s="18">
        <f aca="true" t="shared" si="11" ref="T16:T27">T15+$O16-$O15</f>
        <v>0.7138888888888889</v>
      </c>
      <c r="U16" s="19">
        <f aca="true" t="shared" si="12" ref="U16:U27">U15+$O16-$O15</f>
        <v>0.7868055555555554</v>
      </c>
      <c r="W16" s="286"/>
      <c r="X16" s="274"/>
      <c r="Y16" s="287"/>
      <c r="Z16" s="197"/>
      <c r="AA16" s="198"/>
      <c r="AB16" s="202"/>
      <c r="AC16" s="203"/>
      <c r="AD16" s="204"/>
      <c r="AE16" s="139" t="s">
        <v>55</v>
      </c>
      <c r="AF16" s="139"/>
      <c r="AG16" s="139"/>
      <c r="AH16" s="133"/>
      <c r="AI16" s="100">
        <v>1.2</v>
      </c>
      <c r="AJ16" s="106">
        <f t="shared" si="2"/>
        <v>12.899999999999999</v>
      </c>
      <c r="AK16" s="31">
        <f t="shared" si="6"/>
        <v>0.38749999999999996</v>
      </c>
      <c r="AL16" s="31">
        <f t="shared" si="7"/>
        <v>0.5541666666666666</v>
      </c>
      <c r="AM16" s="31">
        <f t="shared" si="8"/>
        <v>0.7069444444444445</v>
      </c>
      <c r="AN16" s="32">
        <f aca="true" t="shared" si="13" ref="AN16:AN27">AN15+$O16-$O15</f>
        <v>0.9104166666666668</v>
      </c>
    </row>
    <row r="17" spans="1:40" ht="12.75" customHeight="1">
      <c r="A17" s="286"/>
      <c r="B17" s="274"/>
      <c r="C17" s="285"/>
      <c r="D17" s="217"/>
      <c r="E17" s="218"/>
      <c r="F17" s="219"/>
      <c r="G17" s="220"/>
      <c r="H17" s="221"/>
      <c r="I17" s="142" t="s">
        <v>56</v>
      </c>
      <c r="J17" s="142"/>
      <c r="K17" s="142"/>
      <c r="L17" s="166"/>
      <c r="M17" s="86">
        <v>0.8</v>
      </c>
      <c r="N17" s="93">
        <f t="shared" si="0"/>
        <v>13.7</v>
      </c>
      <c r="O17" s="45">
        <f aca="true" t="shared" si="14" ref="O17:O26">O16+1/24/60</f>
        <v>0.016666666666666666</v>
      </c>
      <c r="P17" s="2"/>
      <c r="Q17" s="18">
        <f t="shared" si="9"/>
        <v>0.27291666666666664</v>
      </c>
      <c r="R17" s="18">
        <f t="shared" si="10"/>
        <v>0.3395833333333333</v>
      </c>
      <c r="S17" s="18">
        <f t="shared" si="5"/>
        <v>0.5375000000000001</v>
      </c>
      <c r="T17" s="18">
        <f t="shared" si="11"/>
        <v>0.7145833333333333</v>
      </c>
      <c r="U17" s="19">
        <f t="shared" si="12"/>
        <v>0.7874999999999999</v>
      </c>
      <c r="W17" s="286"/>
      <c r="X17" s="274"/>
      <c r="Y17" s="287"/>
      <c r="Z17" s="160"/>
      <c r="AA17" s="161"/>
      <c r="AB17" s="205"/>
      <c r="AC17" s="206"/>
      <c r="AD17" s="207"/>
      <c r="AE17" s="139" t="s">
        <v>56</v>
      </c>
      <c r="AF17" s="139"/>
      <c r="AG17" s="139"/>
      <c r="AH17" s="133"/>
      <c r="AI17" s="100">
        <v>0.8</v>
      </c>
      <c r="AJ17" s="106">
        <f t="shared" si="2"/>
        <v>13.7</v>
      </c>
      <c r="AK17" s="31">
        <f t="shared" si="6"/>
        <v>0.3881944444444444</v>
      </c>
      <c r="AL17" s="31">
        <f t="shared" si="7"/>
        <v>0.554861111111111</v>
      </c>
      <c r="AM17" s="31">
        <f t="shared" si="8"/>
        <v>0.7076388888888889</v>
      </c>
      <c r="AN17" s="32">
        <f t="shared" si="13"/>
        <v>0.9111111111111112</v>
      </c>
    </row>
    <row r="18" spans="1:40" ht="12.75" customHeight="1">
      <c r="A18" s="286"/>
      <c r="B18" s="274"/>
      <c r="C18" s="285"/>
      <c r="D18" s="180" t="s">
        <v>58</v>
      </c>
      <c r="E18" s="181"/>
      <c r="F18" s="142" t="s">
        <v>40</v>
      </c>
      <c r="G18" s="142"/>
      <c r="H18" s="142"/>
      <c r="I18" s="142" t="s">
        <v>57</v>
      </c>
      <c r="J18" s="142"/>
      <c r="K18" s="142"/>
      <c r="L18" s="166"/>
      <c r="M18" s="86">
        <v>0.6</v>
      </c>
      <c r="N18" s="93">
        <f t="shared" si="0"/>
        <v>14.299999999999999</v>
      </c>
      <c r="O18" s="45">
        <f t="shared" si="14"/>
        <v>0.017361111111111112</v>
      </c>
      <c r="P18" s="2"/>
      <c r="Q18" s="18">
        <f t="shared" si="9"/>
        <v>0.2736111111111111</v>
      </c>
      <c r="R18" s="18">
        <f t="shared" si="10"/>
        <v>0.34027777777777773</v>
      </c>
      <c r="S18" s="18">
        <f t="shared" si="5"/>
        <v>0.5381944444444445</v>
      </c>
      <c r="T18" s="18">
        <f t="shared" si="11"/>
        <v>0.7152777777777778</v>
      </c>
      <c r="U18" s="19">
        <f t="shared" si="12"/>
        <v>0.7881944444444443</v>
      </c>
      <c r="W18" s="286"/>
      <c r="X18" s="274"/>
      <c r="Y18" s="287"/>
      <c r="Z18" s="134" t="s">
        <v>58</v>
      </c>
      <c r="AA18" s="135"/>
      <c r="AB18" s="139" t="s">
        <v>40</v>
      </c>
      <c r="AC18" s="139"/>
      <c r="AD18" s="139"/>
      <c r="AE18" s="139" t="s">
        <v>57</v>
      </c>
      <c r="AF18" s="139"/>
      <c r="AG18" s="139"/>
      <c r="AH18" s="133"/>
      <c r="AI18" s="100">
        <v>0.6</v>
      </c>
      <c r="AJ18" s="106">
        <f t="shared" si="2"/>
        <v>14.299999999999999</v>
      </c>
      <c r="AK18" s="31">
        <f t="shared" si="6"/>
        <v>0.38888888888888884</v>
      </c>
      <c r="AL18" s="31">
        <f t="shared" si="7"/>
        <v>0.5555555555555555</v>
      </c>
      <c r="AM18" s="31">
        <f t="shared" si="8"/>
        <v>0.7083333333333334</v>
      </c>
      <c r="AN18" s="32">
        <f t="shared" si="13"/>
        <v>0.9118055555555556</v>
      </c>
    </row>
    <row r="19" spans="1:40" ht="12.75" customHeight="1">
      <c r="A19" s="286"/>
      <c r="B19" s="274"/>
      <c r="C19" s="285"/>
      <c r="D19" s="182" t="s">
        <v>69</v>
      </c>
      <c r="E19" s="183"/>
      <c r="F19" s="157" t="s">
        <v>59</v>
      </c>
      <c r="G19" s="158"/>
      <c r="H19" s="159"/>
      <c r="I19" s="142" t="s">
        <v>60</v>
      </c>
      <c r="J19" s="142"/>
      <c r="K19" s="142"/>
      <c r="L19" s="166"/>
      <c r="M19" s="86">
        <v>0.9</v>
      </c>
      <c r="N19" s="93">
        <f t="shared" si="0"/>
        <v>15.2</v>
      </c>
      <c r="O19" s="45">
        <f t="shared" si="14"/>
        <v>0.018055555555555557</v>
      </c>
      <c r="P19" s="2"/>
      <c r="Q19" s="18">
        <f t="shared" si="9"/>
        <v>0.2743055555555555</v>
      </c>
      <c r="R19" s="18">
        <f t="shared" si="10"/>
        <v>0.3409722222222222</v>
      </c>
      <c r="S19" s="18">
        <f t="shared" si="5"/>
        <v>0.538888888888889</v>
      </c>
      <c r="T19" s="18">
        <f t="shared" si="11"/>
        <v>0.7159722222222222</v>
      </c>
      <c r="U19" s="19">
        <f t="shared" si="12"/>
        <v>0.7888888888888888</v>
      </c>
      <c r="W19" s="286"/>
      <c r="X19" s="274"/>
      <c r="Y19" s="287"/>
      <c r="Z19" s="197" t="s">
        <v>69</v>
      </c>
      <c r="AA19" s="198"/>
      <c r="AB19" s="202" t="s">
        <v>59</v>
      </c>
      <c r="AC19" s="203"/>
      <c r="AD19" s="204"/>
      <c r="AE19" s="139" t="s">
        <v>60</v>
      </c>
      <c r="AF19" s="139"/>
      <c r="AG19" s="139"/>
      <c r="AH19" s="133"/>
      <c r="AI19" s="100">
        <v>0.9</v>
      </c>
      <c r="AJ19" s="106">
        <f t="shared" si="2"/>
        <v>15.2</v>
      </c>
      <c r="AK19" s="31">
        <f t="shared" si="6"/>
        <v>0.3895833333333333</v>
      </c>
      <c r="AL19" s="31">
        <f t="shared" si="7"/>
        <v>0.5562499999999999</v>
      </c>
      <c r="AM19" s="31">
        <f t="shared" si="8"/>
        <v>0.7090277777777778</v>
      </c>
      <c r="AN19" s="32">
        <f t="shared" si="13"/>
        <v>0.9125000000000001</v>
      </c>
    </row>
    <row r="20" spans="1:40" ht="12.75" customHeight="1">
      <c r="A20" s="286"/>
      <c r="B20" s="274"/>
      <c r="C20" s="285"/>
      <c r="D20" s="182"/>
      <c r="E20" s="183"/>
      <c r="F20" s="157"/>
      <c r="G20" s="158"/>
      <c r="H20" s="159"/>
      <c r="I20" s="301" t="s">
        <v>61</v>
      </c>
      <c r="J20" s="301"/>
      <c r="K20" s="301"/>
      <c r="L20" s="302"/>
      <c r="M20" s="86">
        <v>0.8</v>
      </c>
      <c r="N20" s="93">
        <f t="shared" si="0"/>
        <v>16</v>
      </c>
      <c r="O20" s="45">
        <f t="shared" si="14"/>
        <v>0.018750000000000003</v>
      </c>
      <c r="P20" s="2"/>
      <c r="Q20" s="18">
        <f t="shared" si="9"/>
        <v>0.27499999999999997</v>
      </c>
      <c r="R20" s="18">
        <f t="shared" si="10"/>
        <v>0.3416666666666666</v>
      </c>
      <c r="S20" s="18">
        <f t="shared" si="5"/>
        <v>0.5395833333333334</v>
      </c>
      <c r="T20" s="18">
        <f t="shared" si="11"/>
        <v>0.7166666666666667</v>
      </c>
      <c r="U20" s="19">
        <f t="shared" si="12"/>
        <v>0.7895833333333332</v>
      </c>
      <c r="W20" s="286"/>
      <c r="X20" s="274"/>
      <c r="Y20" s="287"/>
      <c r="Z20" s="197"/>
      <c r="AA20" s="198"/>
      <c r="AB20" s="202"/>
      <c r="AC20" s="203"/>
      <c r="AD20" s="204"/>
      <c r="AE20" s="289" t="s">
        <v>61</v>
      </c>
      <c r="AF20" s="289"/>
      <c r="AG20" s="289"/>
      <c r="AH20" s="290"/>
      <c r="AI20" s="100">
        <v>0.8</v>
      </c>
      <c r="AJ20" s="106">
        <f t="shared" si="2"/>
        <v>16</v>
      </c>
      <c r="AK20" s="31">
        <f t="shared" si="6"/>
        <v>0.3902777777777777</v>
      </c>
      <c r="AL20" s="31">
        <f t="shared" si="7"/>
        <v>0.5569444444444444</v>
      </c>
      <c r="AM20" s="31">
        <f t="shared" si="8"/>
        <v>0.7097222222222223</v>
      </c>
      <c r="AN20" s="32">
        <f t="shared" si="13"/>
        <v>0.9131944444444445</v>
      </c>
    </row>
    <row r="21" spans="1:40" ht="12.75" customHeight="1">
      <c r="A21" s="286"/>
      <c r="B21" s="274"/>
      <c r="C21" s="285"/>
      <c r="D21" s="281" t="s">
        <v>62</v>
      </c>
      <c r="E21" s="282"/>
      <c r="F21" s="142" t="s">
        <v>63</v>
      </c>
      <c r="G21" s="142"/>
      <c r="H21" s="142"/>
      <c r="I21" s="142" t="s">
        <v>65</v>
      </c>
      <c r="J21" s="142"/>
      <c r="K21" s="142"/>
      <c r="L21" s="166"/>
      <c r="M21" s="86">
        <v>1</v>
      </c>
      <c r="N21" s="93">
        <f t="shared" si="0"/>
        <v>17</v>
      </c>
      <c r="O21" s="45">
        <f t="shared" si="14"/>
        <v>0.019444444444444448</v>
      </c>
      <c r="P21" s="2"/>
      <c r="Q21" s="18">
        <f t="shared" si="9"/>
        <v>0.2756944444444444</v>
      </c>
      <c r="R21" s="18">
        <f t="shared" si="10"/>
        <v>0.34236111111111106</v>
      </c>
      <c r="S21" s="18">
        <f t="shared" si="5"/>
        <v>0.5402777777777779</v>
      </c>
      <c r="T21" s="18">
        <f t="shared" si="11"/>
        <v>0.7173611111111111</v>
      </c>
      <c r="U21" s="19">
        <f t="shared" si="12"/>
        <v>0.7902777777777776</v>
      </c>
      <c r="W21" s="286"/>
      <c r="X21" s="274"/>
      <c r="Y21" s="287"/>
      <c r="Z21" s="291" t="s">
        <v>62</v>
      </c>
      <c r="AA21" s="292"/>
      <c r="AB21" s="139" t="s">
        <v>63</v>
      </c>
      <c r="AC21" s="139"/>
      <c r="AD21" s="139"/>
      <c r="AE21" s="139" t="s">
        <v>65</v>
      </c>
      <c r="AF21" s="139"/>
      <c r="AG21" s="139"/>
      <c r="AH21" s="133"/>
      <c r="AI21" s="100">
        <v>1</v>
      </c>
      <c r="AJ21" s="106">
        <f t="shared" si="2"/>
        <v>17</v>
      </c>
      <c r="AK21" s="31">
        <f t="shared" si="6"/>
        <v>0.39097222222222217</v>
      </c>
      <c r="AL21" s="31">
        <f t="shared" si="7"/>
        <v>0.5576388888888888</v>
      </c>
      <c r="AM21" s="31">
        <f t="shared" si="8"/>
        <v>0.7104166666666667</v>
      </c>
      <c r="AN21" s="32">
        <f t="shared" si="13"/>
        <v>0.913888888888889</v>
      </c>
    </row>
    <row r="22" spans="1:40" ht="12.75" customHeight="1">
      <c r="A22" s="286"/>
      <c r="B22" s="274"/>
      <c r="C22" s="285"/>
      <c r="D22" s="180" t="s">
        <v>64</v>
      </c>
      <c r="E22" s="181"/>
      <c r="F22" s="142" t="s">
        <v>63</v>
      </c>
      <c r="G22" s="142"/>
      <c r="H22" s="142"/>
      <c r="I22" s="142" t="s">
        <v>123</v>
      </c>
      <c r="J22" s="142"/>
      <c r="K22" s="142"/>
      <c r="L22" s="166"/>
      <c r="M22" s="86">
        <v>1.3</v>
      </c>
      <c r="N22" s="93">
        <f t="shared" si="0"/>
        <v>18.3</v>
      </c>
      <c r="O22" s="45">
        <f t="shared" si="14"/>
        <v>0.020138888888888894</v>
      </c>
      <c r="P22" s="2"/>
      <c r="Q22" s="18">
        <f t="shared" si="9"/>
        <v>0.27638888888888885</v>
      </c>
      <c r="R22" s="18">
        <f t="shared" si="10"/>
        <v>0.3430555555555555</v>
      </c>
      <c r="S22" s="18">
        <f t="shared" si="5"/>
        <v>0.5409722222222223</v>
      </c>
      <c r="T22" s="18">
        <f t="shared" si="11"/>
        <v>0.7180555555555556</v>
      </c>
      <c r="U22" s="19">
        <f t="shared" si="12"/>
        <v>0.7909722222222221</v>
      </c>
      <c r="W22" s="286"/>
      <c r="X22" s="274"/>
      <c r="Y22" s="287"/>
      <c r="Z22" s="134" t="s">
        <v>64</v>
      </c>
      <c r="AA22" s="135"/>
      <c r="AB22" s="139" t="s">
        <v>63</v>
      </c>
      <c r="AC22" s="139"/>
      <c r="AD22" s="139"/>
      <c r="AE22" s="139" t="s">
        <v>123</v>
      </c>
      <c r="AF22" s="139"/>
      <c r="AG22" s="139"/>
      <c r="AH22" s="133"/>
      <c r="AI22" s="100">
        <v>1.3</v>
      </c>
      <c r="AJ22" s="106">
        <f t="shared" si="2"/>
        <v>18.3</v>
      </c>
      <c r="AK22" s="31">
        <f t="shared" si="6"/>
        <v>0.3916666666666666</v>
      </c>
      <c r="AL22" s="31">
        <f t="shared" si="7"/>
        <v>0.5583333333333332</v>
      </c>
      <c r="AM22" s="31">
        <f t="shared" si="8"/>
        <v>0.7111111111111111</v>
      </c>
      <c r="AN22" s="32">
        <f t="shared" si="13"/>
        <v>0.9145833333333334</v>
      </c>
    </row>
    <row r="23" spans="1:40" ht="12.75" customHeight="1">
      <c r="A23" s="286"/>
      <c r="B23" s="274"/>
      <c r="C23" s="285"/>
      <c r="D23" s="217"/>
      <c r="E23" s="218"/>
      <c r="F23" s="142" t="s">
        <v>13</v>
      </c>
      <c r="G23" s="142"/>
      <c r="H23" s="142"/>
      <c r="I23" s="142" t="s">
        <v>41</v>
      </c>
      <c r="J23" s="142"/>
      <c r="K23" s="142"/>
      <c r="L23" s="166"/>
      <c r="M23" s="86">
        <v>0.4</v>
      </c>
      <c r="N23" s="93">
        <f t="shared" si="0"/>
        <v>18.7</v>
      </c>
      <c r="O23" s="45">
        <f t="shared" si="14"/>
        <v>0.02083333333333334</v>
      </c>
      <c r="P23" s="2"/>
      <c r="Q23" s="18">
        <f t="shared" si="9"/>
        <v>0.2770833333333333</v>
      </c>
      <c r="R23" s="18">
        <f t="shared" si="10"/>
        <v>0.34374999999999994</v>
      </c>
      <c r="S23" s="18">
        <f t="shared" si="5"/>
        <v>0.5416666666666667</v>
      </c>
      <c r="T23" s="18">
        <f t="shared" si="11"/>
        <v>0.71875</v>
      </c>
      <c r="U23" s="19">
        <f t="shared" si="12"/>
        <v>0.7916666666666665</v>
      </c>
      <c r="W23" s="286"/>
      <c r="X23" s="274"/>
      <c r="Y23" s="287"/>
      <c r="Z23" s="160"/>
      <c r="AA23" s="161"/>
      <c r="AB23" s="139" t="s">
        <v>13</v>
      </c>
      <c r="AC23" s="139"/>
      <c r="AD23" s="139"/>
      <c r="AE23" s="139" t="s">
        <v>41</v>
      </c>
      <c r="AF23" s="139"/>
      <c r="AG23" s="139"/>
      <c r="AH23" s="133"/>
      <c r="AI23" s="100">
        <v>0.4</v>
      </c>
      <c r="AJ23" s="106">
        <f t="shared" si="2"/>
        <v>18.7</v>
      </c>
      <c r="AK23" s="31">
        <f t="shared" si="6"/>
        <v>0.39236111111111105</v>
      </c>
      <c r="AL23" s="31">
        <f t="shared" si="7"/>
        <v>0.5590277777777777</v>
      </c>
      <c r="AM23" s="31">
        <f t="shared" si="8"/>
        <v>0.7118055555555556</v>
      </c>
      <c r="AN23" s="32">
        <f t="shared" si="13"/>
        <v>0.9152777777777779</v>
      </c>
    </row>
    <row r="24" spans="1:40" ht="12.75" customHeight="1">
      <c r="A24" s="286"/>
      <c r="B24" s="274"/>
      <c r="C24" s="285"/>
      <c r="D24" s="180" t="s">
        <v>67</v>
      </c>
      <c r="E24" s="181"/>
      <c r="F24" s="142" t="s">
        <v>124</v>
      </c>
      <c r="G24" s="142"/>
      <c r="H24" s="142"/>
      <c r="I24" s="142" t="s">
        <v>125</v>
      </c>
      <c r="J24" s="142"/>
      <c r="K24" s="142"/>
      <c r="L24" s="166"/>
      <c r="M24" s="86">
        <v>2.3</v>
      </c>
      <c r="N24" s="93">
        <f t="shared" si="0"/>
        <v>21</v>
      </c>
      <c r="O24" s="45">
        <f t="shared" si="14"/>
        <v>0.021527777777777785</v>
      </c>
      <c r="P24" s="2"/>
      <c r="Q24" s="18">
        <f t="shared" si="9"/>
        <v>0.27777777777777773</v>
      </c>
      <c r="R24" s="18">
        <f t="shared" si="10"/>
        <v>0.3444444444444444</v>
      </c>
      <c r="S24" s="18">
        <f t="shared" si="5"/>
        <v>0.5423611111111112</v>
      </c>
      <c r="T24" s="18">
        <f t="shared" si="11"/>
        <v>0.7194444444444444</v>
      </c>
      <c r="U24" s="19">
        <f t="shared" si="12"/>
        <v>0.792361111111111</v>
      </c>
      <c r="W24" s="286"/>
      <c r="X24" s="274"/>
      <c r="Y24" s="287"/>
      <c r="Z24" s="134" t="s">
        <v>67</v>
      </c>
      <c r="AA24" s="135"/>
      <c r="AB24" s="139" t="s">
        <v>124</v>
      </c>
      <c r="AC24" s="139"/>
      <c r="AD24" s="139"/>
      <c r="AE24" s="139" t="s">
        <v>125</v>
      </c>
      <c r="AF24" s="139"/>
      <c r="AG24" s="139"/>
      <c r="AH24" s="133"/>
      <c r="AI24" s="100">
        <v>2.3</v>
      </c>
      <c r="AJ24" s="106">
        <f t="shared" si="2"/>
        <v>21</v>
      </c>
      <c r="AK24" s="31">
        <f t="shared" si="6"/>
        <v>0.39305555555555555</v>
      </c>
      <c r="AL24" s="31">
        <f t="shared" si="7"/>
        <v>0.5597222222222221</v>
      </c>
      <c r="AM24" s="31">
        <f t="shared" si="8"/>
        <v>0.7125</v>
      </c>
      <c r="AN24" s="32">
        <f t="shared" si="13"/>
        <v>0.9159722222222223</v>
      </c>
    </row>
    <row r="25" spans="1:40" ht="12.75" customHeight="1">
      <c r="A25" s="286"/>
      <c r="B25" s="274"/>
      <c r="C25" s="285"/>
      <c r="D25" s="217"/>
      <c r="E25" s="218"/>
      <c r="F25" s="142" t="s">
        <v>16</v>
      </c>
      <c r="G25" s="142"/>
      <c r="H25" s="142"/>
      <c r="I25" s="142" t="s">
        <v>68</v>
      </c>
      <c r="J25" s="142"/>
      <c r="K25" s="142"/>
      <c r="L25" s="166"/>
      <c r="M25" s="86">
        <v>0.5</v>
      </c>
      <c r="N25" s="93">
        <f t="shared" si="0"/>
        <v>21.5</v>
      </c>
      <c r="O25" s="45">
        <f t="shared" si="14"/>
        <v>0.02222222222222223</v>
      </c>
      <c r="P25" s="2"/>
      <c r="Q25" s="18">
        <f t="shared" si="9"/>
        <v>0.27847222222222223</v>
      </c>
      <c r="R25" s="18">
        <f t="shared" si="10"/>
        <v>0.3451388888888889</v>
      </c>
      <c r="S25" s="18">
        <f t="shared" si="5"/>
        <v>0.5430555555555556</v>
      </c>
      <c r="T25" s="18">
        <f t="shared" si="11"/>
        <v>0.7201388888888889</v>
      </c>
      <c r="U25" s="19">
        <f t="shared" si="12"/>
        <v>0.7930555555555554</v>
      </c>
      <c r="W25" s="286"/>
      <c r="X25" s="274"/>
      <c r="Y25" s="287"/>
      <c r="Z25" s="160"/>
      <c r="AA25" s="161"/>
      <c r="AB25" s="139" t="s">
        <v>16</v>
      </c>
      <c r="AC25" s="139"/>
      <c r="AD25" s="139"/>
      <c r="AE25" s="139" t="s">
        <v>68</v>
      </c>
      <c r="AF25" s="139"/>
      <c r="AG25" s="139"/>
      <c r="AH25" s="133"/>
      <c r="AI25" s="100">
        <v>0.5</v>
      </c>
      <c r="AJ25" s="106">
        <f t="shared" si="2"/>
        <v>21.5</v>
      </c>
      <c r="AK25" s="31">
        <f t="shared" si="6"/>
        <v>0.39375000000000004</v>
      </c>
      <c r="AL25" s="31">
        <f t="shared" si="7"/>
        <v>0.5604166666666666</v>
      </c>
      <c r="AM25" s="31">
        <f t="shared" si="8"/>
        <v>0.7131944444444445</v>
      </c>
      <c r="AN25" s="32">
        <f t="shared" si="13"/>
        <v>0.9166666666666667</v>
      </c>
    </row>
    <row r="26" spans="1:40" ht="12.75" customHeight="1">
      <c r="A26" s="286"/>
      <c r="B26" s="274"/>
      <c r="C26" s="285"/>
      <c r="D26" s="281" t="s">
        <v>127</v>
      </c>
      <c r="E26" s="282"/>
      <c r="F26" s="142" t="s">
        <v>16</v>
      </c>
      <c r="G26" s="142"/>
      <c r="H26" s="142"/>
      <c r="I26" s="142" t="s">
        <v>66</v>
      </c>
      <c r="J26" s="142"/>
      <c r="K26" s="142"/>
      <c r="L26" s="166"/>
      <c r="M26" s="86">
        <v>0.8</v>
      </c>
      <c r="N26" s="93">
        <f t="shared" si="0"/>
        <v>22.3</v>
      </c>
      <c r="O26" s="45">
        <f t="shared" si="14"/>
        <v>0.022916666666666675</v>
      </c>
      <c r="P26" s="2"/>
      <c r="Q26" s="18">
        <f t="shared" si="9"/>
        <v>0.2791666666666667</v>
      </c>
      <c r="R26" s="18">
        <f t="shared" si="10"/>
        <v>0.3458333333333333</v>
      </c>
      <c r="S26" s="18">
        <f t="shared" si="5"/>
        <v>0.5437500000000001</v>
      </c>
      <c r="T26" s="18">
        <f t="shared" si="11"/>
        <v>0.7208333333333333</v>
      </c>
      <c r="U26" s="19">
        <f t="shared" si="12"/>
        <v>0.7937499999999998</v>
      </c>
      <c r="W26" s="286"/>
      <c r="X26" s="274"/>
      <c r="Y26" s="287"/>
      <c r="Z26" s="291" t="s">
        <v>127</v>
      </c>
      <c r="AA26" s="292"/>
      <c r="AB26" s="139" t="s">
        <v>16</v>
      </c>
      <c r="AC26" s="139"/>
      <c r="AD26" s="139"/>
      <c r="AE26" s="139" t="s">
        <v>66</v>
      </c>
      <c r="AF26" s="139"/>
      <c r="AG26" s="139"/>
      <c r="AH26" s="133"/>
      <c r="AI26" s="100">
        <v>0.8</v>
      </c>
      <c r="AJ26" s="106">
        <f t="shared" si="2"/>
        <v>22.3</v>
      </c>
      <c r="AK26" s="31">
        <f t="shared" si="6"/>
        <v>0.3944444444444445</v>
      </c>
      <c r="AL26" s="31">
        <f t="shared" si="7"/>
        <v>0.561111111111111</v>
      </c>
      <c r="AM26" s="31">
        <f t="shared" si="8"/>
        <v>0.7138888888888889</v>
      </c>
      <c r="AN26" s="32">
        <f t="shared" si="13"/>
        <v>0.9173611111111112</v>
      </c>
    </row>
    <row r="27" spans="1:40" ht="12.75" customHeight="1" thickBot="1">
      <c r="A27" s="286"/>
      <c r="B27" s="275"/>
      <c r="C27" s="285"/>
      <c r="D27" s="283" t="s">
        <v>135</v>
      </c>
      <c r="E27" s="284"/>
      <c r="F27" s="279" t="s">
        <v>16</v>
      </c>
      <c r="G27" s="279"/>
      <c r="H27" s="279"/>
      <c r="I27" s="279" t="s">
        <v>136</v>
      </c>
      <c r="J27" s="279"/>
      <c r="K27" s="279"/>
      <c r="L27" s="280"/>
      <c r="M27" s="96">
        <v>1.7</v>
      </c>
      <c r="N27" s="95">
        <f t="shared" si="0"/>
        <v>24</v>
      </c>
      <c r="O27" s="46">
        <f>O26+3/24/60</f>
        <v>0.02500000000000001</v>
      </c>
      <c r="P27" s="71"/>
      <c r="Q27" s="30">
        <f t="shared" si="9"/>
        <v>0.28125</v>
      </c>
      <c r="R27" s="30">
        <f t="shared" si="10"/>
        <v>0.34791666666666665</v>
      </c>
      <c r="S27" s="30">
        <f t="shared" si="5"/>
        <v>0.5458333333333334</v>
      </c>
      <c r="T27" s="30">
        <f t="shared" si="11"/>
        <v>0.7229166666666667</v>
      </c>
      <c r="U27" s="60">
        <f t="shared" si="12"/>
        <v>0.7958333333333332</v>
      </c>
      <c r="W27" s="286"/>
      <c r="X27" s="275"/>
      <c r="Y27" s="287"/>
      <c r="Z27" s="293" t="s">
        <v>135</v>
      </c>
      <c r="AA27" s="294"/>
      <c r="AB27" s="295" t="s">
        <v>16</v>
      </c>
      <c r="AC27" s="295"/>
      <c r="AD27" s="295"/>
      <c r="AE27" s="295" t="s">
        <v>136</v>
      </c>
      <c r="AF27" s="295"/>
      <c r="AG27" s="295"/>
      <c r="AH27" s="296"/>
      <c r="AI27" s="107">
        <v>1.7</v>
      </c>
      <c r="AJ27" s="108">
        <f t="shared" si="2"/>
        <v>24</v>
      </c>
      <c r="AK27" s="34">
        <f t="shared" si="6"/>
        <v>0.3965277777777778</v>
      </c>
      <c r="AL27" s="34">
        <f t="shared" si="7"/>
        <v>0.5631944444444443</v>
      </c>
      <c r="AM27" s="34">
        <f t="shared" si="8"/>
        <v>0.7159722222222222</v>
      </c>
      <c r="AN27" s="35">
        <f t="shared" si="13"/>
        <v>0.9194444444444445</v>
      </c>
    </row>
    <row r="28" spans="1:25" ht="12.75" customHeight="1">
      <c r="A28" s="215" t="s">
        <v>91</v>
      </c>
      <c r="B28" s="215"/>
      <c r="C28" s="285"/>
      <c r="W28" s="215" t="s">
        <v>91</v>
      </c>
      <c r="X28" s="215"/>
      <c r="Y28" s="287"/>
    </row>
    <row r="29" spans="1:25" ht="12.75" customHeight="1">
      <c r="A29" s="215"/>
      <c r="B29" s="215"/>
      <c r="C29" s="285"/>
      <c r="W29" s="215"/>
      <c r="X29" s="215"/>
      <c r="Y29" s="287"/>
    </row>
    <row r="30" spans="1:25" ht="12.75" customHeight="1">
      <c r="A30" s="215"/>
      <c r="B30" s="215"/>
      <c r="C30" s="285"/>
      <c r="W30" s="215"/>
      <c r="X30" s="215"/>
      <c r="Y30" s="287"/>
    </row>
    <row r="31" spans="1:25" ht="12.75" customHeight="1">
      <c r="A31" s="215"/>
      <c r="B31" s="215"/>
      <c r="C31" s="285"/>
      <c r="W31" s="215"/>
      <c r="X31" s="215"/>
      <c r="Y31" s="287"/>
    </row>
    <row r="32" spans="1:3" ht="12.75" customHeight="1">
      <c r="A32" s="65"/>
      <c r="B32" s="64"/>
      <c r="C32" s="66"/>
    </row>
    <row r="33" spans="1:40" ht="12.75" customHeight="1" thickBot="1">
      <c r="A33" s="256" t="s">
        <v>92</v>
      </c>
      <c r="B33" s="273" t="s">
        <v>158</v>
      </c>
      <c r="C33" s="285" t="s">
        <v>89</v>
      </c>
      <c r="D33" s="145" t="s">
        <v>6</v>
      </c>
      <c r="E33" s="146"/>
      <c r="F33" s="146" t="s">
        <v>7</v>
      </c>
      <c r="G33" s="146"/>
      <c r="H33" s="146"/>
      <c r="I33" s="146" t="s">
        <v>8</v>
      </c>
      <c r="J33" s="146"/>
      <c r="K33" s="146"/>
      <c r="L33" s="192"/>
      <c r="M33" s="84" t="s">
        <v>155</v>
      </c>
      <c r="N33" s="85" t="s">
        <v>156</v>
      </c>
      <c r="O33" s="43" t="s">
        <v>95</v>
      </c>
      <c r="P33" s="110" t="s">
        <v>163</v>
      </c>
      <c r="Q33" s="26" t="s">
        <v>163</v>
      </c>
      <c r="R33" s="26" t="s">
        <v>163</v>
      </c>
      <c r="S33" s="20">
        <v>1</v>
      </c>
      <c r="T33" s="26" t="s">
        <v>163</v>
      </c>
      <c r="U33" s="138" t="s">
        <v>163</v>
      </c>
      <c r="W33" s="256" t="s">
        <v>92</v>
      </c>
      <c r="X33" s="273" t="s">
        <v>158</v>
      </c>
      <c r="Y33" s="287" t="s">
        <v>122</v>
      </c>
      <c r="Z33" s="145" t="s">
        <v>6</v>
      </c>
      <c r="AA33" s="146"/>
      <c r="AB33" s="146" t="s">
        <v>7</v>
      </c>
      <c r="AC33" s="146"/>
      <c r="AD33" s="146"/>
      <c r="AE33" s="146" t="s">
        <v>8</v>
      </c>
      <c r="AF33" s="146"/>
      <c r="AG33" s="146"/>
      <c r="AH33" s="192"/>
      <c r="AI33" s="84" t="s">
        <v>155</v>
      </c>
      <c r="AJ33" s="85" t="s">
        <v>156</v>
      </c>
      <c r="AK33" s="69">
        <v>1</v>
      </c>
      <c r="AL33" s="69">
        <v>1</v>
      </c>
      <c r="AM33" s="68" t="s">
        <v>178</v>
      </c>
      <c r="AN33" s="70">
        <v>1</v>
      </c>
    </row>
    <row r="34" spans="1:40" ht="12.75" customHeight="1">
      <c r="A34" s="256"/>
      <c r="B34" s="274"/>
      <c r="C34" s="285"/>
      <c r="D34" s="305" t="s">
        <v>135</v>
      </c>
      <c r="E34" s="306"/>
      <c r="F34" s="303" t="s">
        <v>16</v>
      </c>
      <c r="G34" s="303"/>
      <c r="H34" s="303"/>
      <c r="I34" s="303" t="s">
        <v>136</v>
      </c>
      <c r="J34" s="303"/>
      <c r="K34" s="303"/>
      <c r="L34" s="304"/>
      <c r="M34" s="83">
        <v>0</v>
      </c>
      <c r="N34" s="87">
        <v>0</v>
      </c>
      <c r="O34" s="45">
        <v>0</v>
      </c>
      <c r="P34" s="118">
        <v>0.21875</v>
      </c>
      <c r="Q34" s="52">
        <v>0.28125</v>
      </c>
      <c r="R34" s="52">
        <v>0.3576388888888889</v>
      </c>
      <c r="S34" s="52">
        <v>0.548611111111111</v>
      </c>
      <c r="T34" s="52">
        <v>0.7256944444444445</v>
      </c>
      <c r="U34" s="29">
        <v>0.8090277777777778</v>
      </c>
      <c r="W34" s="256"/>
      <c r="X34" s="274"/>
      <c r="Y34" s="287"/>
      <c r="Z34" s="297" t="s">
        <v>135</v>
      </c>
      <c r="AA34" s="298"/>
      <c r="AB34" s="299" t="s">
        <v>16</v>
      </c>
      <c r="AC34" s="299"/>
      <c r="AD34" s="299"/>
      <c r="AE34" s="299" t="s">
        <v>136</v>
      </c>
      <c r="AF34" s="299"/>
      <c r="AG34" s="299"/>
      <c r="AH34" s="300"/>
      <c r="AI34" s="98">
        <v>0</v>
      </c>
      <c r="AJ34" s="99">
        <v>0</v>
      </c>
      <c r="AK34" s="73">
        <v>0.3993055555555556</v>
      </c>
      <c r="AL34" s="81">
        <v>0.5659722222222222</v>
      </c>
      <c r="AM34" s="81">
        <v>0.7256944444444445</v>
      </c>
      <c r="AN34" s="82">
        <v>0.9201388888888888</v>
      </c>
    </row>
    <row r="35" spans="1:40" ht="12.75" customHeight="1">
      <c r="A35" s="256"/>
      <c r="B35" s="274"/>
      <c r="C35" s="285"/>
      <c r="D35" s="281" t="s">
        <v>127</v>
      </c>
      <c r="E35" s="282"/>
      <c r="F35" s="142" t="s">
        <v>16</v>
      </c>
      <c r="G35" s="142"/>
      <c r="H35" s="142"/>
      <c r="I35" s="142" t="s">
        <v>126</v>
      </c>
      <c r="J35" s="142"/>
      <c r="K35" s="142"/>
      <c r="L35" s="166"/>
      <c r="M35" s="86">
        <v>1.7</v>
      </c>
      <c r="N35" s="93">
        <f aca="true" t="shared" si="15" ref="N35:N57">N34+M35</f>
        <v>1.7</v>
      </c>
      <c r="O35" s="45">
        <f>O34+1/24/60</f>
        <v>0.0006944444444444444</v>
      </c>
      <c r="P35" s="2">
        <f aca="true" t="shared" si="16" ref="P35:P43">P34+$O35-$O34</f>
        <v>0.21944444444444444</v>
      </c>
      <c r="Q35" s="3">
        <f aca="true" t="shared" si="17" ref="Q35:Q43">Q34+$O35-$O34</f>
        <v>0.28194444444444444</v>
      </c>
      <c r="R35" s="18">
        <f aca="true" t="shared" si="18" ref="R35:R43">R34+$O35-$O34</f>
        <v>0.35833333333333334</v>
      </c>
      <c r="S35" s="18">
        <f aca="true" t="shared" si="19" ref="S35:S43">S34+$O35-$O34</f>
        <v>0.5493055555555555</v>
      </c>
      <c r="T35" s="18">
        <f aca="true" t="shared" si="20" ref="T35:T41">T34+$O35-$O34</f>
        <v>0.726388888888889</v>
      </c>
      <c r="U35" s="19">
        <f aca="true" t="shared" si="21" ref="U35:U43">U34+$O35-$O34</f>
        <v>0.8097222222222222</v>
      </c>
      <c r="W35" s="256"/>
      <c r="X35" s="274"/>
      <c r="Y35" s="287"/>
      <c r="Z35" s="291" t="s">
        <v>127</v>
      </c>
      <c r="AA35" s="292"/>
      <c r="AB35" s="139" t="s">
        <v>16</v>
      </c>
      <c r="AC35" s="139"/>
      <c r="AD35" s="139"/>
      <c r="AE35" s="139" t="s">
        <v>126</v>
      </c>
      <c r="AF35" s="139"/>
      <c r="AG35" s="139"/>
      <c r="AH35" s="133"/>
      <c r="AI35" s="100">
        <v>1.7</v>
      </c>
      <c r="AJ35" s="106">
        <f aca="true" t="shared" si="22" ref="AJ35:AJ57">AJ34+AI35</f>
        <v>1.7</v>
      </c>
      <c r="AK35" s="31">
        <f aca="true" t="shared" si="23" ref="AK35:AK43">AK34+$O35-$O34</f>
        <v>0.4</v>
      </c>
      <c r="AL35" s="31">
        <f aca="true" t="shared" si="24" ref="AL35:AL43">AL34+$O35-$O34</f>
        <v>0.5666666666666667</v>
      </c>
      <c r="AM35" s="31">
        <f aca="true" t="shared" si="25" ref="AM35:AM43">AM34+$O35-$O34</f>
        <v>0.726388888888889</v>
      </c>
      <c r="AN35" s="32">
        <f aca="true" t="shared" si="26" ref="AN35:AN43">AN34+$O35-$O34</f>
        <v>0.9208333333333333</v>
      </c>
    </row>
    <row r="36" spans="1:40" ht="12.75" customHeight="1">
      <c r="A36" s="256"/>
      <c r="B36" s="274"/>
      <c r="C36" s="285"/>
      <c r="D36" s="180" t="s">
        <v>67</v>
      </c>
      <c r="E36" s="181"/>
      <c r="F36" s="142" t="s">
        <v>16</v>
      </c>
      <c r="G36" s="142"/>
      <c r="H36" s="142"/>
      <c r="I36" s="142" t="s">
        <v>121</v>
      </c>
      <c r="J36" s="142"/>
      <c r="K36" s="142"/>
      <c r="L36" s="166"/>
      <c r="M36" s="86">
        <v>0.8</v>
      </c>
      <c r="N36" s="93">
        <f t="shared" si="15"/>
        <v>2.5</v>
      </c>
      <c r="O36" s="45">
        <f>O35+1/24/60</f>
        <v>0.0013888888888888887</v>
      </c>
      <c r="P36" s="2">
        <f t="shared" si="16"/>
        <v>0.22013888888888888</v>
      </c>
      <c r="Q36" s="3">
        <f t="shared" si="17"/>
        <v>0.2826388888888889</v>
      </c>
      <c r="R36" s="18">
        <f t="shared" si="18"/>
        <v>0.3590277777777778</v>
      </c>
      <c r="S36" s="18">
        <f t="shared" si="19"/>
        <v>0.5499999999999999</v>
      </c>
      <c r="T36" s="18">
        <f t="shared" si="20"/>
        <v>0.7270833333333334</v>
      </c>
      <c r="U36" s="19">
        <f t="shared" si="21"/>
        <v>0.8104166666666667</v>
      </c>
      <c r="W36" s="256"/>
      <c r="X36" s="274"/>
      <c r="Y36" s="287"/>
      <c r="Z36" s="134" t="s">
        <v>67</v>
      </c>
      <c r="AA36" s="135"/>
      <c r="AB36" s="139" t="s">
        <v>16</v>
      </c>
      <c r="AC36" s="139"/>
      <c r="AD36" s="139"/>
      <c r="AE36" s="139" t="s">
        <v>121</v>
      </c>
      <c r="AF36" s="139"/>
      <c r="AG36" s="139"/>
      <c r="AH36" s="133"/>
      <c r="AI36" s="100">
        <v>0.8</v>
      </c>
      <c r="AJ36" s="106">
        <f t="shared" si="22"/>
        <v>2.5</v>
      </c>
      <c r="AK36" s="31">
        <f t="shared" si="23"/>
        <v>0.40069444444444446</v>
      </c>
      <c r="AL36" s="31">
        <f t="shared" si="24"/>
        <v>0.5673611111111111</v>
      </c>
      <c r="AM36" s="31">
        <f t="shared" si="25"/>
        <v>0.7270833333333334</v>
      </c>
      <c r="AN36" s="32">
        <f t="shared" si="26"/>
        <v>0.9215277777777777</v>
      </c>
    </row>
    <row r="37" spans="1:40" ht="12.75" customHeight="1">
      <c r="A37" s="256"/>
      <c r="B37" s="274"/>
      <c r="C37" s="285"/>
      <c r="D37" s="217"/>
      <c r="E37" s="218"/>
      <c r="F37" s="142" t="s">
        <v>124</v>
      </c>
      <c r="G37" s="142"/>
      <c r="H37" s="142"/>
      <c r="I37" s="142" t="s">
        <v>128</v>
      </c>
      <c r="J37" s="142"/>
      <c r="K37" s="142"/>
      <c r="L37" s="166"/>
      <c r="M37" s="86">
        <v>0.5</v>
      </c>
      <c r="N37" s="93">
        <f t="shared" si="15"/>
        <v>3</v>
      </c>
      <c r="O37" s="45">
        <f>O36+1/24/60</f>
        <v>0.002083333333333333</v>
      </c>
      <c r="P37" s="2">
        <f t="shared" si="16"/>
        <v>0.22083333333333333</v>
      </c>
      <c r="Q37" s="3">
        <f t="shared" si="17"/>
        <v>0.2833333333333333</v>
      </c>
      <c r="R37" s="18">
        <f t="shared" si="18"/>
        <v>0.3597222222222222</v>
      </c>
      <c r="S37" s="18">
        <f t="shared" si="19"/>
        <v>0.5506944444444444</v>
      </c>
      <c r="T37" s="18">
        <f t="shared" si="20"/>
        <v>0.7277777777777779</v>
      </c>
      <c r="U37" s="19">
        <f t="shared" si="21"/>
        <v>0.8111111111111111</v>
      </c>
      <c r="W37" s="256"/>
      <c r="X37" s="274"/>
      <c r="Y37" s="287"/>
      <c r="Z37" s="160"/>
      <c r="AA37" s="161"/>
      <c r="AB37" s="139" t="s">
        <v>124</v>
      </c>
      <c r="AC37" s="139"/>
      <c r="AD37" s="139"/>
      <c r="AE37" s="139" t="s">
        <v>128</v>
      </c>
      <c r="AF37" s="139"/>
      <c r="AG37" s="139"/>
      <c r="AH37" s="133"/>
      <c r="AI37" s="100">
        <v>0.5</v>
      </c>
      <c r="AJ37" s="106">
        <f t="shared" si="22"/>
        <v>3</v>
      </c>
      <c r="AK37" s="31">
        <f t="shared" si="23"/>
        <v>0.4013888888888889</v>
      </c>
      <c r="AL37" s="31">
        <f t="shared" si="24"/>
        <v>0.5680555555555555</v>
      </c>
      <c r="AM37" s="31">
        <f t="shared" si="25"/>
        <v>0.7277777777777779</v>
      </c>
      <c r="AN37" s="32">
        <f t="shared" si="26"/>
        <v>0.9222222222222222</v>
      </c>
    </row>
    <row r="38" spans="1:40" ht="12.75" customHeight="1">
      <c r="A38" s="256"/>
      <c r="B38" s="274"/>
      <c r="C38" s="285"/>
      <c r="D38" s="180" t="s">
        <v>64</v>
      </c>
      <c r="E38" s="181"/>
      <c r="F38" s="142" t="s">
        <v>13</v>
      </c>
      <c r="G38" s="142"/>
      <c r="H38" s="142"/>
      <c r="I38" s="142" t="s">
        <v>20</v>
      </c>
      <c r="J38" s="142"/>
      <c r="K38" s="142"/>
      <c r="L38" s="166"/>
      <c r="M38" s="86">
        <v>2.2</v>
      </c>
      <c r="N38" s="93">
        <f t="shared" si="15"/>
        <v>5.2</v>
      </c>
      <c r="O38" s="45">
        <f>O37+2/24/60</f>
        <v>0.0034722222222222216</v>
      </c>
      <c r="P38" s="2">
        <f t="shared" si="16"/>
        <v>0.2222222222222222</v>
      </c>
      <c r="Q38" s="3">
        <f t="shared" si="17"/>
        <v>0.2847222222222222</v>
      </c>
      <c r="R38" s="18">
        <f t="shared" si="18"/>
        <v>0.3611111111111111</v>
      </c>
      <c r="S38" s="18">
        <f t="shared" si="19"/>
        <v>0.5520833333333333</v>
      </c>
      <c r="T38" s="18">
        <f t="shared" si="20"/>
        <v>0.7291666666666667</v>
      </c>
      <c r="U38" s="19">
        <f t="shared" si="21"/>
        <v>0.8125</v>
      </c>
      <c r="W38" s="256"/>
      <c r="X38" s="274"/>
      <c r="Y38" s="287"/>
      <c r="Z38" s="134" t="s">
        <v>64</v>
      </c>
      <c r="AA38" s="135"/>
      <c r="AB38" s="139" t="s">
        <v>13</v>
      </c>
      <c r="AC38" s="139"/>
      <c r="AD38" s="139"/>
      <c r="AE38" s="139" t="s">
        <v>20</v>
      </c>
      <c r="AF38" s="139"/>
      <c r="AG38" s="139"/>
      <c r="AH38" s="133"/>
      <c r="AI38" s="100">
        <v>2.2</v>
      </c>
      <c r="AJ38" s="106">
        <f t="shared" si="22"/>
        <v>5.2</v>
      </c>
      <c r="AK38" s="31">
        <f t="shared" si="23"/>
        <v>0.4027777777777778</v>
      </c>
      <c r="AL38" s="31">
        <f t="shared" si="24"/>
        <v>0.5694444444444444</v>
      </c>
      <c r="AM38" s="31">
        <f t="shared" si="25"/>
        <v>0.7291666666666667</v>
      </c>
      <c r="AN38" s="32">
        <f t="shared" si="26"/>
        <v>0.923611111111111</v>
      </c>
    </row>
    <row r="39" spans="1:40" ht="12.75" customHeight="1">
      <c r="A39" s="256"/>
      <c r="B39" s="274"/>
      <c r="C39" s="285"/>
      <c r="D39" s="217"/>
      <c r="E39" s="218"/>
      <c r="F39" s="142" t="s">
        <v>63</v>
      </c>
      <c r="G39" s="142"/>
      <c r="H39" s="142"/>
      <c r="I39" s="142" t="s">
        <v>129</v>
      </c>
      <c r="J39" s="142"/>
      <c r="K39" s="142"/>
      <c r="L39" s="166"/>
      <c r="M39" s="86">
        <v>0.5</v>
      </c>
      <c r="N39" s="93">
        <f t="shared" si="15"/>
        <v>5.7</v>
      </c>
      <c r="O39" s="45">
        <f>O38+1/24/60</f>
        <v>0.004166666666666666</v>
      </c>
      <c r="P39" s="2">
        <f t="shared" si="16"/>
        <v>0.22291666666666665</v>
      </c>
      <c r="Q39" s="3">
        <f t="shared" si="17"/>
        <v>0.28541666666666665</v>
      </c>
      <c r="R39" s="18">
        <f t="shared" si="18"/>
        <v>0.36180555555555555</v>
      </c>
      <c r="S39" s="18">
        <f t="shared" si="19"/>
        <v>0.5527777777777777</v>
      </c>
      <c r="T39" s="18">
        <f t="shared" si="20"/>
        <v>0.7298611111111112</v>
      </c>
      <c r="U39" s="19">
        <f t="shared" si="21"/>
        <v>0.8131944444444444</v>
      </c>
      <c r="W39" s="256"/>
      <c r="X39" s="274"/>
      <c r="Y39" s="287"/>
      <c r="Z39" s="160"/>
      <c r="AA39" s="161"/>
      <c r="AB39" s="139" t="s">
        <v>63</v>
      </c>
      <c r="AC39" s="139"/>
      <c r="AD39" s="139"/>
      <c r="AE39" s="139" t="s">
        <v>129</v>
      </c>
      <c r="AF39" s="139"/>
      <c r="AG39" s="139"/>
      <c r="AH39" s="133"/>
      <c r="AI39" s="100">
        <v>0.5</v>
      </c>
      <c r="AJ39" s="106">
        <f t="shared" si="22"/>
        <v>5.7</v>
      </c>
      <c r="AK39" s="31">
        <f t="shared" si="23"/>
        <v>0.40347222222222223</v>
      </c>
      <c r="AL39" s="31">
        <f t="shared" si="24"/>
        <v>0.5701388888888889</v>
      </c>
      <c r="AM39" s="31">
        <f t="shared" si="25"/>
        <v>0.7298611111111112</v>
      </c>
      <c r="AN39" s="32">
        <f t="shared" si="26"/>
        <v>0.9243055555555555</v>
      </c>
    </row>
    <row r="40" spans="1:40" ht="12.75" customHeight="1">
      <c r="A40" s="256"/>
      <c r="B40" s="274"/>
      <c r="C40" s="285"/>
      <c r="D40" s="180" t="s">
        <v>62</v>
      </c>
      <c r="E40" s="181"/>
      <c r="F40" s="154" t="s">
        <v>63</v>
      </c>
      <c r="G40" s="155"/>
      <c r="H40" s="156"/>
      <c r="I40" s="142" t="s">
        <v>130</v>
      </c>
      <c r="J40" s="142"/>
      <c r="K40" s="142"/>
      <c r="L40" s="166"/>
      <c r="M40" s="86">
        <v>1.3</v>
      </c>
      <c r="N40" s="93">
        <f t="shared" si="15"/>
        <v>7</v>
      </c>
      <c r="O40" s="45">
        <f>O39+1/24/60</f>
        <v>0.00486111111111111</v>
      </c>
      <c r="P40" s="2">
        <f t="shared" si="16"/>
        <v>0.2236111111111111</v>
      </c>
      <c r="Q40" s="3">
        <f t="shared" si="17"/>
        <v>0.2861111111111111</v>
      </c>
      <c r="R40" s="18">
        <f t="shared" si="18"/>
        <v>0.3625</v>
      </c>
      <c r="S40" s="18">
        <f t="shared" si="19"/>
        <v>0.5534722222222221</v>
      </c>
      <c r="T40" s="18">
        <f t="shared" si="20"/>
        <v>0.7305555555555556</v>
      </c>
      <c r="U40" s="19">
        <f t="shared" si="21"/>
        <v>0.8138888888888889</v>
      </c>
      <c r="W40" s="256"/>
      <c r="X40" s="274"/>
      <c r="Y40" s="287"/>
      <c r="Z40" s="134" t="s">
        <v>62</v>
      </c>
      <c r="AA40" s="135"/>
      <c r="AB40" s="199" t="s">
        <v>63</v>
      </c>
      <c r="AC40" s="200"/>
      <c r="AD40" s="201"/>
      <c r="AE40" s="139" t="s">
        <v>130</v>
      </c>
      <c r="AF40" s="139"/>
      <c r="AG40" s="139"/>
      <c r="AH40" s="133"/>
      <c r="AI40" s="100">
        <v>1.3</v>
      </c>
      <c r="AJ40" s="106">
        <f t="shared" si="22"/>
        <v>7</v>
      </c>
      <c r="AK40" s="31">
        <f t="shared" si="23"/>
        <v>0.4041666666666667</v>
      </c>
      <c r="AL40" s="31">
        <f t="shared" si="24"/>
        <v>0.5708333333333333</v>
      </c>
      <c r="AM40" s="31">
        <f t="shared" si="25"/>
        <v>0.7305555555555556</v>
      </c>
      <c r="AN40" s="32">
        <f t="shared" si="26"/>
        <v>0.9249999999999999</v>
      </c>
    </row>
    <row r="41" spans="1:40" ht="12.75" customHeight="1">
      <c r="A41" s="256"/>
      <c r="B41" s="274"/>
      <c r="C41" s="285"/>
      <c r="D41" s="182" t="s">
        <v>69</v>
      </c>
      <c r="E41" s="183"/>
      <c r="F41" s="219" t="s">
        <v>59</v>
      </c>
      <c r="G41" s="220"/>
      <c r="H41" s="221"/>
      <c r="I41" s="301" t="s">
        <v>70</v>
      </c>
      <c r="J41" s="301"/>
      <c r="K41" s="301"/>
      <c r="L41" s="302"/>
      <c r="M41" s="86">
        <v>1</v>
      </c>
      <c r="N41" s="93">
        <f t="shared" si="15"/>
        <v>8</v>
      </c>
      <c r="O41" s="45">
        <f>O40+1/24/60</f>
        <v>0.005555555555555555</v>
      </c>
      <c r="P41" s="2">
        <f t="shared" si="16"/>
        <v>0.22430555555555554</v>
      </c>
      <c r="Q41" s="3">
        <f t="shared" si="17"/>
        <v>0.28680555555555554</v>
      </c>
      <c r="R41" s="18">
        <f t="shared" si="18"/>
        <v>0.36319444444444443</v>
      </c>
      <c r="S41" s="18">
        <f t="shared" si="19"/>
        <v>0.5541666666666666</v>
      </c>
      <c r="T41" s="18">
        <f t="shared" si="20"/>
        <v>0.7312500000000001</v>
      </c>
      <c r="U41" s="19">
        <f t="shared" si="21"/>
        <v>0.8145833333333333</v>
      </c>
      <c r="W41" s="256"/>
      <c r="X41" s="274"/>
      <c r="Y41" s="287"/>
      <c r="Z41" s="197" t="s">
        <v>69</v>
      </c>
      <c r="AA41" s="198"/>
      <c r="AB41" s="205" t="s">
        <v>59</v>
      </c>
      <c r="AC41" s="206"/>
      <c r="AD41" s="207"/>
      <c r="AE41" s="289" t="s">
        <v>70</v>
      </c>
      <c r="AF41" s="289"/>
      <c r="AG41" s="289"/>
      <c r="AH41" s="290"/>
      <c r="AI41" s="100">
        <v>1</v>
      </c>
      <c r="AJ41" s="106">
        <f t="shared" si="22"/>
        <v>8</v>
      </c>
      <c r="AK41" s="31">
        <f t="shared" si="23"/>
        <v>0.4048611111111111</v>
      </c>
      <c r="AL41" s="31">
        <f t="shared" si="24"/>
        <v>0.5715277777777777</v>
      </c>
      <c r="AM41" s="31">
        <f t="shared" si="25"/>
        <v>0.7312500000000001</v>
      </c>
      <c r="AN41" s="32">
        <f t="shared" si="26"/>
        <v>0.9256944444444444</v>
      </c>
    </row>
    <row r="42" spans="1:40" ht="12.75" customHeight="1">
      <c r="A42" s="256"/>
      <c r="B42" s="274"/>
      <c r="C42" s="285"/>
      <c r="D42" s="217"/>
      <c r="E42" s="218"/>
      <c r="F42" s="142" t="s">
        <v>40</v>
      </c>
      <c r="G42" s="142"/>
      <c r="H42" s="142"/>
      <c r="I42" s="142" t="s">
        <v>149</v>
      </c>
      <c r="J42" s="142"/>
      <c r="K42" s="142"/>
      <c r="L42" s="166"/>
      <c r="M42" s="86">
        <v>1</v>
      </c>
      <c r="N42" s="93">
        <f t="shared" si="15"/>
        <v>9</v>
      </c>
      <c r="O42" s="45">
        <f>O41+2/24/60</f>
        <v>0.006944444444444444</v>
      </c>
      <c r="P42" s="2">
        <f t="shared" si="16"/>
        <v>0.22569444444444442</v>
      </c>
      <c r="Q42" s="3">
        <f t="shared" si="17"/>
        <v>0.2881944444444444</v>
      </c>
      <c r="R42" s="18">
        <f t="shared" si="18"/>
        <v>0.3645833333333333</v>
      </c>
      <c r="S42" s="18">
        <f t="shared" si="19"/>
        <v>0.5555555555555555</v>
      </c>
      <c r="T42" s="18">
        <f>T41+7/24/60</f>
        <v>0.7361111111111112</v>
      </c>
      <c r="U42" s="19">
        <f t="shared" si="21"/>
        <v>0.8159722222222222</v>
      </c>
      <c r="W42" s="256"/>
      <c r="X42" s="274"/>
      <c r="Y42" s="287"/>
      <c r="Z42" s="160"/>
      <c r="AA42" s="161"/>
      <c r="AB42" s="139" t="s">
        <v>40</v>
      </c>
      <c r="AC42" s="139"/>
      <c r="AD42" s="139"/>
      <c r="AE42" s="139" t="s">
        <v>149</v>
      </c>
      <c r="AF42" s="139"/>
      <c r="AG42" s="139"/>
      <c r="AH42" s="133"/>
      <c r="AI42" s="100">
        <v>1</v>
      </c>
      <c r="AJ42" s="106">
        <f t="shared" si="22"/>
        <v>9</v>
      </c>
      <c r="AK42" s="31">
        <f t="shared" si="23"/>
        <v>0.40625</v>
      </c>
      <c r="AL42" s="31">
        <f t="shared" si="24"/>
        <v>0.5729166666666666</v>
      </c>
      <c r="AM42" s="31">
        <f t="shared" si="25"/>
        <v>0.732638888888889</v>
      </c>
      <c r="AN42" s="32">
        <f t="shared" si="26"/>
        <v>0.9270833333333333</v>
      </c>
    </row>
    <row r="43" spans="1:40" ht="12.75" customHeight="1">
      <c r="A43" s="256"/>
      <c r="B43" s="274"/>
      <c r="C43" s="285"/>
      <c r="D43" s="281" t="s">
        <v>58</v>
      </c>
      <c r="E43" s="282"/>
      <c r="F43" s="142" t="s">
        <v>40</v>
      </c>
      <c r="G43" s="142"/>
      <c r="H43" s="142"/>
      <c r="I43" s="142" t="s">
        <v>150</v>
      </c>
      <c r="J43" s="142"/>
      <c r="K43" s="142"/>
      <c r="L43" s="166"/>
      <c r="M43" s="86">
        <v>0.7</v>
      </c>
      <c r="N43" s="93">
        <f t="shared" si="15"/>
        <v>9.7</v>
      </c>
      <c r="O43" s="45">
        <f>O42+1/24/60</f>
        <v>0.007638888888888889</v>
      </c>
      <c r="P43" s="2">
        <f t="shared" si="16"/>
        <v>0.22638888888888886</v>
      </c>
      <c r="Q43" s="3">
        <f t="shared" si="17"/>
        <v>0.28888888888888886</v>
      </c>
      <c r="R43" s="18">
        <f t="shared" si="18"/>
        <v>0.36527777777777776</v>
      </c>
      <c r="S43" s="18">
        <f t="shared" si="19"/>
        <v>0.5562499999999999</v>
      </c>
      <c r="T43" s="18">
        <f>T42+2/24/60</f>
        <v>0.7375</v>
      </c>
      <c r="U43" s="19">
        <f t="shared" si="21"/>
        <v>0.8166666666666667</v>
      </c>
      <c r="W43" s="256"/>
      <c r="X43" s="274"/>
      <c r="Y43" s="287"/>
      <c r="Z43" s="291" t="s">
        <v>58</v>
      </c>
      <c r="AA43" s="292"/>
      <c r="AB43" s="139" t="s">
        <v>40</v>
      </c>
      <c r="AC43" s="139"/>
      <c r="AD43" s="139"/>
      <c r="AE43" s="139" t="s">
        <v>150</v>
      </c>
      <c r="AF43" s="139"/>
      <c r="AG43" s="139"/>
      <c r="AH43" s="133"/>
      <c r="AI43" s="100">
        <v>0.7</v>
      </c>
      <c r="AJ43" s="106">
        <f t="shared" si="22"/>
        <v>9.7</v>
      </c>
      <c r="AK43" s="31">
        <f t="shared" si="23"/>
        <v>0.40694444444444444</v>
      </c>
      <c r="AL43" s="31">
        <f t="shared" si="24"/>
        <v>0.5736111111111111</v>
      </c>
      <c r="AM43" s="31">
        <f t="shared" si="25"/>
        <v>0.7333333333333334</v>
      </c>
      <c r="AN43" s="32">
        <f t="shared" si="26"/>
        <v>0.9277777777777777</v>
      </c>
    </row>
    <row r="44" spans="1:40" ht="12.75" customHeight="1">
      <c r="A44" s="256"/>
      <c r="B44" s="274"/>
      <c r="C44" s="285"/>
      <c r="D44" s="180" t="s">
        <v>54</v>
      </c>
      <c r="E44" s="181"/>
      <c r="F44" s="154" t="s">
        <v>40</v>
      </c>
      <c r="G44" s="155"/>
      <c r="H44" s="156"/>
      <c r="I44" s="142" t="s">
        <v>105</v>
      </c>
      <c r="J44" s="142"/>
      <c r="K44" s="142"/>
      <c r="L44" s="166"/>
      <c r="M44" s="86">
        <v>0.6</v>
      </c>
      <c r="N44" s="93">
        <f t="shared" si="15"/>
        <v>10.299999999999999</v>
      </c>
      <c r="O44" s="45">
        <f>O43+2/24/60</f>
        <v>0.009027777777777777</v>
      </c>
      <c r="P44" s="2">
        <f aca="true" t="shared" si="27" ref="P44:P57">P43+$O44-$O43</f>
        <v>0.22777777777777775</v>
      </c>
      <c r="Q44" s="3">
        <f aca="true" t="shared" si="28" ref="Q44:Q57">Q43+$O44-$O43</f>
        <v>0.2902777777777778</v>
      </c>
      <c r="R44" s="18">
        <f aca="true" t="shared" si="29" ref="R44:R57">R43+$O44-$O43</f>
        <v>0.3666666666666667</v>
      </c>
      <c r="S44" s="18">
        <f aca="true" t="shared" si="30" ref="S44:S57">S43+$O44-$O43</f>
        <v>0.5576388888888888</v>
      </c>
      <c r="T44" s="18">
        <f>T43+$O44-$O43</f>
        <v>0.7388888888888889</v>
      </c>
      <c r="U44" s="19">
        <f aca="true" t="shared" si="31" ref="U44:U57">U43+$O44-$O43</f>
        <v>0.8180555555555555</v>
      </c>
      <c r="W44" s="256"/>
      <c r="X44" s="274"/>
      <c r="Y44" s="287"/>
      <c r="Z44" s="134" t="s">
        <v>54</v>
      </c>
      <c r="AA44" s="135"/>
      <c r="AB44" s="199" t="s">
        <v>40</v>
      </c>
      <c r="AC44" s="200"/>
      <c r="AD44" s="201"/>
      <c r="AE44" s="139" t="s">
        <v>105</v>
      </c>
      <c r="AF44" s="139"/>
      <c r="AG44" s="139"/>
      <c r="AH44" s="133"/>
      <c r="AI44" s="100">
        <v>0.6</v>
      </c>
      <c r="AJ44" s="106">
        <f t="shared" si="22"/>
        <v>10.299999999999999</v>
      </c>
      <c r="AK44" s="31">
        <f aca="true" t="shared" si="32" ref="AK44:AK57">AK43+$O44-$O43</f>
        <v>0.4083333333333334</v>
      </c>
      <c r="AL44" s="31">
        <f aca="true" t="shared" si="33" ref="AL44:AL57">AL43+$O44-$O43</f>
        <v>0.575</v>
      </c>
      <c r="AM44" s="31">
        <f aca="true" t="shared" si="34" ref="AM44:AM57">AM43+$O44-$O43</f>
        <v>0.7347222222222223</v>
      </c>
      <c r="AN44" s="32">
        <f>AN43+1/24/60</f>
        <v>0.9284722222222221</v>
      </c>
    </row>
    <row r="45" spans="1:40" ht="12.75" customHeight="1">
      <c r="A45" s="256"/>
      <c r="B45" s="274"/>
      <c r="C45" s="285"/>
      <c r="D45" s="182"/>
      <c r="E45" s="183"/>
      <c r="F45" s="157"/>
      <c r="G45" s="158"/>
      <c r="H45" s="159"/>
      <c r="I45" s="142" t="s">
        <v>151</v>
      </c>
      <c r="J45" s="142"/>
      <c r="K45" s="142"/>
      <c r="L45" s="166"/>
      <c r="M45" s="86">
        <v>0.8</v>
      </c>
      <c r="N45" s="93">
        <f t="shared" si="15"/>
        <v>11.1</v>
      </c>
      <c r="O45" s="45">
        <f>O44+1/24/60</f>
        <v>0.00972222222222222</v>
      </c>
      <c r="P45" s="2">
        <f t="shared" si="27"/>
        <v>0.2284722222222222</v>
      </c>
      <c r="Q45" s="3">
        <f t="shared" si="28"/>
        <v>0.29097222222222224</v>
      </c>
      <c r="R45" s="18">
        <f t="shared" si="29"/>
        <v>0.36736111111111114</v>
      </c>
      <c r="S45" s="18">
        <f t="shared" si="30"/>
        <v>0.5583333333333332</v>
      </c>
      <c r="T45" s="18">
        <f>T44+2/24/60</f>
        <v>0.7402777777777778</v>
      </c>
      <c r="U45" s="19">
        <f t="shared" si="31"/>
        <v>0.81875</v>
      </c>
      <c r="W45" s="256"/>
      <c r="X45" s="274"/>
      <c r="Y45" s="287"/>
      <c r="Z45" s="197"/>
      <c r="AA45" s="198"/>
      <c r="AB45" s="202"/>
      <c r="AC45" s="203"/>
      <c r="AD45" s="204"/>
      <c r="AE45" s="139" t="s">
        <v>151</v>
      </c>
      <c r="AF45" s="139"/>
      <c r="AG45" s="139"/>
      <c r="AH45" s="133"/>
      <c r="AI45" s="100">
        <v>0.8</v>
      </c>
      <c r="AJ45" s="106">
        <f t="shared" si="22"/>
        <v>11.1</v>
      </c>
      <c r="AK45" s="31">
        <f t="shared" si="32"/>
        <v>0.4090277777777778</v>
      </c>
      <c r="AL45" s="31">
        <f t="shared" si="33"/>
        <v>0.5756944444444444</v>
      </c>
      <c r="AM45" s="31">
        <f t="shared" si="34"/>
        <v>0.7354166666666667</v>
      </c>
      <c r="AN45" s="32">
        <f aca="true" t="shared" si="35" ref="AN45:AN57">AN44+$O45-$O44</f>
        <v>0.9291666666666666</v>
      </c>
    </row>
    <row r="46" spans="1:40" ht="12.75" customHeight="1">
      <c r="A46" s="256"/>
      <c r="B46" s="274"/>
      <c r="C46" s="285"/>
      <c r="D46" s="217"/>
      <c r="E46" s="218"/>
      <c r="F46" s="219"/>
      <c r="G46" s="220"/>
      <c r="H46" s="221"/>
      <c r="I46" s="142" t="s">
        <v>152</v>
      </c>
      <c r="J46" s="142"/>
      <c r="K46" s="142"/>
      <c r="L46" s="166"/>
      <c r="M46" s="86">
        <v>1.2</v>
      </c>
      <c r="N46" s="93">
        <f t="shared" si="15"/>
        <v>12.299999999999999</v>
      </c>
      <c r="O46" s="45">
        <f>O45+1/24/60</f>
        <v>0.010416666666666664</v>
      </c>
      <c r="P46" s="2">
        <f t="shared" si="27"/>
        <v>0.22916666666666663</v>
      </c>
      <c r="Q46" s="3">
        <f t="shared" si="28"/>
        <v>0.2916666666666667</v>
      </c>
      <c r="R46" s="18">
        <f t="shared" si="29"/>
        <v>0.3680555555555556</v>
      </c>
      <c r="S46" s="18">
        <f t="shared" si="30"/>
        <v>0.5590277777777777</v>
      </c>
      <c r="T46" s="18">
        <f>T45+2/24/60</f>
        <v>0.7416666666666667</v>
      </c>
      <c r="U46" s="19">
        <f t="shared" si="31"/>
        <v>0.8194444444444444</v>
      </c>
      <c r="W46" s="256"/>
      <c r="X46" s="274"/>
      <c r="Y46" s="287"/>
      <c r="Z46" s="160"/>
      <c r="AA46" s="161"/>
      <c r="AB46" s="205"/>
      <c r="AC46" s="206"/>
      <c r="AD46" s="207"/>
      <c r="AE46" s="139" t="s">
        <v>152</v>
      </c>
      <c r="AF46" s="139"/>
      <c r="AG46" s="139"/>
      <c r="AH46" s="133"/>
      <c r="AI46" s="100">
        <v>1.2</v>
      </c>
      <c r="AJ46" s="106">
        <f t="shared" si="22"/>
        <v>12.299999999999999</v>
      </c>
      <c r="AK46" s="31">
        <f t="shared" si="32"/>
        <v>0.40972222222222227</v>
      </c>
      <c r="AL46" s="31">
        <f t="shared" si="33"/>
        <v>0.5763888888888888</v>
      </c>
      <c r="AM46" s="31">
        <f t="shared" si="34"/>
        <v>0.7361111111111112</v>
      </c>
      <c r="AN46" s="32">
        <f t="shared" si="35"/>
        <v>0.929861111111111</v>
      </c>
    </row>
    <row r="47" spans="1:40" ht="12.75" customHeight="1">
      <c r="A47" s="256"/>
      <c r="B47" s="274"/>
      <c r="C47" s="285"/>
      <c r="D47" s="180" t="s">
        <v>51</v>
      </c>
      <c r="E47" s="181"/>
      <c r="F47" s="154" t="s">
        <v>14</v>
      </c>
      <c r="G47" s="155"/>
      <c r="H47" s="156"/>
      <c r="I47" s="142" t="s">
        <v>32</v>
      </c>
      <c r="J47" s="142"/>
      <c r="K47" s="142"/>
      <c r="L47" s="166"/>
      <c r="M47" s="86">
        <v>2</v>
      </c>
      <c r="N47" s="93">
        <f>N46+M47</f>
        <v>14.299999999999999</v>
      </c>
      <c r="O47" s="45">
        <f>O46+4/24/60</f>
        <v>0.013194444444444443</v>
      </c>
      <c r="P47" s="2">
        <f aca="true" t="shared" si="36" ref="P47:U47">P46+$O47-$O46</f>
        <v>0.23194444444444443</v>
      </c>
      <c r="Q47" s="3">
        <f t="shared" si="36"/>
        <v>0.29444444444444445</v>
      </c>
      <c r="R47" s="18">
        <f t="shared" si="36"/>
        <v>0.37083333333333335</v>
      </c>
      <c r="S47" s="18">
        <f t="shared" si="36"/>
        <v>0.5618055555555554</v>
      </c>
      <c r="T47" s="18">
        <f>T46+6/24/60</f>
        <v>0.7458333333333333</v>
      </c>
      <c r="U47" s="19">
        <f t="shared" si="36"/>
        <v>0.8222222222222222</v>
      </c>
      <c r="W47" s="256"/>
      <c r="X47" s="274"/>
      <c r="Y47" s="287"/>
      <c r="Z47" s="134" t="s">
        <v>51</v>
      </c>
      <c r="AA47" s="135"/>
      <c r="AB47" s="199" t="s">
        <v>14</v>
      </c>
      <c r="AC47" s="200"/>
      <c r="AD47" s="201"/>
      <c r="AE47" s="139" t="s">
        <v>32</v>
      </c>
      <c r="AF47" s="139"/>
      <c r="AG47" s="139"/>
      <c r="AH47" s="133"/>
      <c r="AI47" s="100">
        <v>2</v>
      </c>
      <c r="AJ47" s="106">
        <f>AJ46+AI47</f>
        <v>14.299999999999999</v>
      </c>
      <c r="AK47" s="31">
        <f>AK46+$O47-$O46</f>
        <v>0.41250000000000003</v>
      </c>
      <c r="AL47" s="31">
        <f>AL46+$O47-$O46</f>
        <v>0.5791666666666666</v>
      </c>
      <c r="AM47" s="31">
        <f>AM46+$O47-$O46</f>
        <v>0.7388888888888889</v>
      </c>
      <c r="AN47" s="32">
        <f>AN46+$O47-$O46</f>
        <v>0.9326388888888888</v>
      </c>
    </row>
    <row r="48" spans="1:40" ht="12.75" customHeight="1">
      <c r="A48" s="256"/>
      <c r="B48" s="274"/>
      <c r="C48" s="285"/>
      <c r="D48" s="217"/>
      <c r="E48" s="218"/>
      <c r="F48" s="219"/>
      <c r="G48" s="220"/>
      <c r="H48" s="221"/>
      <c r="I48" s="142" t="s">
        <v>83</v>
      </c>
      <c r="J48" s="142"/>
      <c r="K48" s="142"/>
      <c r="L48" s="166"/>
      <c r="M48" s="86">
        <v>0.8</v>
      </c>
      <c r="N48" s="93">
        <f t="shared" si="15"/>
        <v>15.1</v>
      </c>
      <c r="O48" s="45">
        <f>O47+1/24/60</f>
        <v>0.013888888888888886</v>
      </c>
      <c r="P48" s="2">
        <f t="shared" si="27"/>
        <v>0.23263888888888887</v>
      </c>
      <c r="Q48" s="3">
        <f t="shared" si="28"/>
        <v>0.2951388888888889</v>
      </c>
      <c r="R48" s="18">
        <f t="shared" si="29"/>
        <v>0.3715277777777778</v>
      </c>
      <c r="S48" s="18">
        <f t="shared" si="30"/>
        <v>0.5624999999999999</v>
      </c>
      <c r="T48" s="18">
        <f>T47+$O48-$O47</f>
        <v>0.7465277777777778</v>
      </c>
      <c r="U48" s="19">
        <f t="shared" si="31"/>
        <v>0.8229166666666666</v>
      </c>
      <c r="W48" s="256"/>
      <c r="X48" s="274"/>
      <c r="Y48" s="287"/>
      <c r="Z48" s="160"/>
      <c r="AA48" s="161"/>
      <c r="AB48" s="205"/>
      <c r="AC48" s="206"/>
      <c r="AD48" s="207"/>
      <c r="AE48" s="139" t="s">
        <v>83</v>
      </c>
      <c r="AF48" s="139"/>
      <c r="AG48" s="139"/>
      <c r="AH48" s="133"/>
      <c r="AI48" s="100">
        <v>0.8</v>
      </c>
      <c r="AJ48" s="106">
        <f t="shared" si="22"/>
        <v>15.1</v>
      </c>
      <c r="AK48" s="31">
        <f t="shared" si="32"/>
        <v>0.4131944444444445</v>
      </c>
      <c r="AL48" s="31">
        <f t="shared" si="33"/>
        <v>0.579861111111111</v>
      </c>
      <c r="AM48" s="31">
        <f t="shared" si="34"/>
        <v>0.7395833333333334</v>
      </c>
      <c r="AN48" s="32">
        <f t="shared" si="35"/>
        <v>0.9333333333333332</v>
      </c>
    </row>
    <row r="49" spans="1:40" ht="12.75" customHeight="1">
      <c r="A49" s="256"/>
      <c r="B49" s="274"/>
      <c r="C49" s="285"/>
      <c r="D49" s="180" t="s">
        <v>9</v>
      </c>
      <c r="E49" s="181"/>
      <c r="F49" s="142" t="s">
        <v>14</v>
      </c>
      <c r="G49" s="142"/>
      <c r="H49" s="142"/>
      <c r="I49" s="142" t="s">
        <v>49</v>
      </c>
      <c r="J49" s="142"/>
      <c r="K49" s="142"/>
      <c r="L49" s="166"/>
      <c r="M49" s="86">
        <v>1</v>
      </c>
      <c r="N49" s="93">
        <f t="shared" si="15"/>
        <v>16.1</v>
      </c>
      <c r="O49" s="45">
        <f>O48+1/24/60</f>
        <v>0.01458333333333333</v>
      </c>
      <c r="P49" s="2">
        <f t="shared" si="27"/>
        <v>0.2333333333333333</v>
      </c>
      <c r="Q49" s="3">
        <f t="shared" si="28"/>
        <v>0.29583333333333334</v>
      </c>
      <c r="R49" s="18">
        <f t="shared" si="29"/>
        <v>0.37222222222222223</v>
      </c>
      <c r="S49" s="18">
        <f t="shared" si="30"/>
        <v>0.5631944444444443</v>
      </c>
      <c r="T49" s="18">
        <f>T48+$O49-$O48</f>
        <v>0.7472222222222222</v>
      </c>
      <c r="U49" s="19">
        <f t="shared" si="31"/>
        <v>0.8236111111111111</v>
      </c>
      <c r="W49" s="256"/>
      <c r="X49" s="274"/>
      <c r="Y49" s="287"/>
      <c r="Z49" s="134" t="s">
        <v>9</v>
      </c>
      <c r="AA49" s="135"/>
      <c r="AB49" s="139" t="s">
        <v>14</v>
      </c>
      <c r="AC49" s="139"/>
      <c r="AD49" s="139"/>
      <c r="AE49" s="139" t="s">
        <v>49</v>
      </c>
      <c r="AF49" s="139"/>
      <c r="AG49" s="139"/>
      <c r="AH49" s="133"/>
      <c r="AI49" s="100">
        <v>1</v>
      </c>
      <c r="AJ49" s="106">
        <f t="shared" si="22"/>
        <v>16.1</v>
      </c>
      <c r="AK49" s="31">
        <f t="shared" si="32"/>
        <v>0.4138888888888889</v>
      </c>
      <c r="AL49" s="31">
        <f t="shared" si="33"/>
        <v>0.5805555555555555</v>
      </c>
      <c r="AM49" s="31">
        <f t="shared" si="34"/>
        <v>0.7402777777777778</v>
      </c>
      <c r="AN49" s="32">
        <f t="shared" si="35"/>
        <v>0.9340277777777777</v>
      </c>
    </row>
    <row r="50" spans="1:40" ht="12.75" customHeight="1">
      <c r="A50" s="256"/>
      <c r="B50" s="274"/>
      <c r="C50" s="285"/>
      <c r="D50" s="182"/>
      <c r="E50" s="183"/>
      <c r="F50" s="142" t="s">
        <v>10</v>
      </c>
      <c r="G50" s="142"/>
      <c r="H50" s="142"/>
      <c r="I50" s="142" t="s">
        <v>11</v>
      </c>
      <c r="J50" s="142"/>
      <c r="K50" s="142"/>
      <c r="L50" s="166"/>
      <c r="M50" s="86">
        <v>1</v>
      </c>
      <c r="N50" s="93">
        <f t="shared" si="15"/>
        <v>17.1</v>
      </c>
      <c r="O50" s="45">
        <f>O49+2/24/60</f>
        <v>0.015972222222222218</v>
      </c>
      <c r="P50" s="2">
        <f t="shared" si="27"/>
        <v>0.2347222222222222</v>
      </c>
      <c r="Q50" s="3">
        <f t="shared" si="28"/>
        <v>0.2972222222222222</v>
      </c>
      <c r="R50" s="18">
        <f t="shared" si="29"/>
        <v>0.3736111111111111</v>
      </c>
      <c r="S50" s="18">
        <f t="shared" si="30"/>
        <v>0.5645833333333332</v>
      </c>
      <c r="T50" s="18">
        <f>T49+$O50-$O49</f>
        <v>0.7486111111111111</v>
      </c>
      <c r="U50" s="19">
        <f t="shared" si="31"/>
        <v>0.825</v>
      </c>
      <c r="W50" s="256"/>
      <c r="X50" s="274"/>
      <c r="Y50" s="287"/>
      <c r="Z50" s="197"/>
      <c r="AA50" s="198"/>
      <c r="AB50" s="139" t="s">
        <v>10</v>
      </c>
      <c r="AC50" s="139"/>
      <c r="AD50" s="139"/>
      <c r="AE50" s="139" t="s">
        <v>11</v>
      </c>
      <c r="AF50" s="139"/>
      <c r="AG50" s="139"/>
      <c r="AH50" s="133"/>
      <c r="AI50" s="100">
        <v>1</v>
      </c>
      <c r="AJ50" s="106">
        <f t="shared" si="22"/>
        <v>17.1</v>
      </c>
      <c r="AK50" s="31">
        <f t="shared" si="32"/>
        <v>0.4152777777777778</v>
      </c>
      <c r="AL50" s="31">
        <f t="shared" si="33"/>
        <v>0.5819444444444444</v>
      </c>
      <c r="AM50" s="31">
        <f t="shared" si="34"/>
        <v>0.7416666666666667</v>
      </c>
      <c r="AN50" s="32">
        <f t="shared" si="35"/>
        <v>0.9354166666666666</v>
      </c>
    </row>
    <row r="51" spans="1:40" ht="12.75" customHeight="1">
      <c r="A51" s="256"/>
      <c r="B51" s="274"/>
      <c r="C51" s="285"/>
      <c r="D51" s="182"/>
      <c r="E51" s="183"/>
      <c r="F51" s="142" t="s">
        <v>13</v>
      </c>
      <c r="G51" s="142"/>
      <c r="H51" s="142"/>
      <c r="I51" s="142" t="s">
        <v>166</v>
      </c>
      <c r="J51" s="142"/>
      <c r="K51" s="142"/>
      <c r="L51" s="166"/>
      <c r="M51" s="86">
        <v>0.8</v>
      </c>
      <c r="N51" s="93">
        <f t="shared" si="15"/>
        <v>17.900000000000002</v>
      </c>
      <c r="O51" s="45">
        <f>O50+2/24/60</f>
        <v>0.017361111111111105</v>
      </c>
      <c r="P51" s="2">
        <f t="shared" si="27"/>
        <v>0.2361111111111111</v>
      </c>
      <c r="Q51" s="3">
        <f t="shared" si="28"/>
        <v>0.2986111111111111</v>
      </c>
      <c r="R51" s="18">
        <f t="shared" si="29"/>
        <v>0.375</v>
      </c>
      <c r="S51" s="18">
        <f t="shared" si="30"/>
        <v>0.5659722222222222</v>
      </c>
      <c r="T51" s="18">
        <f>T50+$O51-$O50</f>
        <v>0.7500000000000001</v>
      </c>
      <c r="U51" s="19">
        <f t="shared" si="31"/>
        <v>0.826388888888889</v>
      </c>
      <c r="W51" s="256"/>
      <c r="X51" s="274"/>
      <c r="Y51" s="287"/>
      <c r="Z51" s="197"/>
      <c r="AA51" s="198"/>
      <c r="AB51" s="139" t="s">
        <v>13</v>
      </c>
      <c r="AC51" s="139"/>
      <c r="AD51" s="139"/>
      <c r="AE51" s="139" t="s">
        <v>21</v>
      </c>
      <c r="AF51" s="139"/>
      <c r="AG51" s="139"/>
      <c r="AH51" s="133"/>
      <c r="AI51" s="100">
        <v>0.8</v>
      </c>
      <c r="AJ51" s="106">
        <f t="shared" si="22"/>
        <v>17.900000000000002</v>
      </c>
      <c r="AK51" s="31">
        <f t="shared" si="32"/>
        <v>0.4166666666666667</v>
      </c>
      <c r="AL51" s="31">
        <f t="shared" si="33"/>
        <v>0.5833333333333334</v>
      </c>
      <c r="AM51" s="31">
        <f t="shared" si="34"/>
        <v>0.7430555555555557</v>
      </c>
      <c r="AN51" s="32">
        <f t="shared" si="35"/>
        <v>0.9368055555555556</v>
      </c>
    </row>
    <row r="52" spans="1:40" ht="12.75" customHeight="1">
      <c r="A52" s="256"/>
      <c r="B52" s="274"/>
      <c r="C52" s="285"/>
      <c r="D52" s="217"/>
      <c r="E52" s="218"/>
      <c r="F52" s="142" t="s">
        <v>14</v>
      </c>
      <c r="G52" s="142"/>
      <c r="H52" s="142"/>
      <c r="I52" s="142" t="s">
        <v>15</v>
      </c>
      <c r="J52" s="142"/>
      <c r="K52" s="142"/>
      <c r="L52" s="166"/>
      <c r="M52" s="86">
        <v>1.5</v>
      </c>
      <c r="N52" s="93">
        <f t="shared" si="15"/>
        <v>19.400000000000002</v>
      </c>
      <c r="O52" s="45">
        <f>O51+2/24/60</f>
        <v>0.018749999999999992</v>
      </c>
      <c r="P52" s="2">
        <f t="shared" si="27"/>
        <v>0.2375</v>
      </c>
      <c r="Q52" s="3">
        <f>Q51+4/24/60</f>
        <v>0.3013888888888889</v>
      </c>
      <c r="R52" s="3">
        <f>R51+4/24/60</f>
        <v>0.37777777777777777</v>
      </c>
      <c r="S52" s="18">
        <f t="shared" si="30"/>
        <v>0.5673611111111112</v>
      </c>
      <c r="T52" s="3">
        <f>T51+4/24/60</f>
        <v>0.7527777777777779</v>
      </c>
      <c r="U52" s="4">
        <f>U51+3/24/60</f>
        <v>0.8284722222222223</v>
      </c>
      <c r="W52" s="256"/>
      <c r="X52" s="274"/>
      <c r="Y52" s="287"/>
      <c r="Z52" s="160"/>
      <c r="AA52" s="161"/>
      <c r="AB52" s="139" t="s">
        <v>14</v>
      </c>
      <c r="AC52" s="139"/>
      <c r="AD52" s="139"/>
      <c r="AE52" s="139" t="s">
        <v>15</v>
      </c>
      <c r="AF52" s="139"/>
      <c r="AG52" s="139"/>
      <c r="AH52" s="133"/>
      <c r="AI52" s="100">
        <v>1.5</v>
      </c>
      <c r="AJ52" s="106">
        <f t="shared" si="22"/>
        <v>19.400000000000002</v>
      </c>
      <c r="AK52" s="31">
        <f t="shared" si="32"/>
        <v>0.41805555555555557</v>
      </c>
      <c r="AL52" s="31">
        <f t="shared" si="33"/>
        <v>0.5847222222222224</v>
      </c>
      <c r="AM52" s="31">
        <f t="shared" si="34"/>
        <v>0.7444444444444447</v>
      </c>
      <c r="AN52" s="32">
        <f t="shared" si="35"/>
        <v>0.9381944444444446</v>
      </c>
    </row>
    <row r="53" spans="1:40" ht="12.75" customHeight="1">
      <c r="A53" s="256"/>
      <c r="B53" s="274"/>
      <c r="C53" s="285"/>
      <c r="D53" s="180" t="s">
        <v>140</v>
      </c>
      <c r="E53" s="181"/>
      <c r="F53" s="154" t="s">
        <v>14</v>
      </c>
      <c r="G53" s="155"/>
      <c r="H53" s="156"/>
      <c r="I53" s="142" t="s">
        <v>145</v>
      </c>
      <c r="J53" s="142"/>
      <c r="K53" s="142"/>
      <c r="L53" s="166"/>
      <c r="M53" s="86">
        <v>0.6</v>
      </c>
      <c r="N53" s="93">
        <f t="shared" si="15"/>
        <v>20.000000000000004</v>
      </c>
      <c r="O53" s="45">
        <f>O52+2/24/60</f>
        <v>0.02013888888888888</v>
      </c>
      <c r="P53" s="2">
        <f t="shared" si="27"/>
        <v>0.23888888888888887</v>
      </c>
      <c r="Q53" s="3">
        <f>Q52+4/24/60</f>
        <v>0.30416666666666664</v>
      </c>
      <c r="R53" s="3">
        <f>R52+4/24/60</f>
        <v>0.38055555555555554</v>
      </c>
      <c r="S53" s="18">
        <f t="shared" si="30"/>
        <v>0.5687500000000001</v>
      </c>
      <c r="T53" s="3">
        <f>T52+4/24/60</f>
        <v>0.7555555555555556</v>
      </c>
      <c r="U53" s="4">
        <f>U52+3/24/60</f>
        <v>0.8305555555555556</v>
      </c>
      <c r="W53" s="256"/>
      <c r="X53" s="274"/>
      <c r="Y53" s="287"/>
      <c r="Z53" s="134" t="s">
        <v>140</v>
      </c>
      <c r="AA53" s="135"/>
      <c r="AB53" s="199" t="s">
        <v>14</v>
      </c>
      <c r="AC53" s="200"/>
      <c r="AD53" s="201"/>
      <c r="AE53" s="139" t="s">
        <v>145</v>
      </c>
      <c r="AF53" s="139"/>
      <c r="AG53" s="139"/>
      <c r="AH53" s="133"/>
      <c r="AI53" s="100">
        <v>0.6</v>
      </c>
      <c r="AJ53" s="106">
        <f t="shared" si="22"/>
        <v>20.000000000000004</v>
      </c>
      <c r="AK53" s="31">
        <f t="shared" si="32"/>
        <v>0.41944444444444445</v>
      </c>
      <c r="AL53" s="31">
        <f t="shared" si="33"/>
        <v>0.5861111111111112</v>
      </c>
      <c r="AM53" s="31">
        <f t="shared" si="34"/>
        <v>0.7458333333333336</v>
      </c>
      <c r="AN53" s="32">
        <f t="shared" si="35"/>
        <v>0.9395833333333334</v>
      </c>
    </row>
    <row r="54" spans="1:40" ht="12.75" customHeight="1">
      <c r="A54" s="256"/>
      <c r="B54" s="274"/>
      <c r="C54" s="285"/>
      <c r="D54" s="182"/>
      <c r="E54" s="183"/>
      <c r="F54" s="219"/>
      <c r="G54" s="220"/>
      <c r="H54" s="221"/>
      <c r="I54" s="142" t="s">
        <v>146</v>
      </c>
      <c r="J54" s="143"/>
      <c r="K54" s="143"/>
      <c r="L54" s="144"/>
      <c r="M54" s="86">
        <v>1.5</v>
      </c>
      <c r="N54" s="93">
        <f t="shared" si="15"/>
        <v>21.500000000000004</v>
      </c>
      <c r="O54" s="45">
        <f>O53+1/24/60</f>
        <v>0.020833333333333325</v>
      </c>
      <c r="P54" s="2">
        <f t="shared" si="27"/>
        <v>0.23958333333333331</v>
      </c>
      <c r="Q54" s="3">
        <f>Q53+4/24/60</f>
        <v>0.3069444444444444</v>
      </c>
      <c r="R54" s="18">
        <f>R53+3/24/60</f>
        <v>0.38263888888888886</v>
      </c>
      <c r="S54" s="18">
        <f t="shared" si="30"/>
        <v>0.5694444444444445</v>
      </c>
      <c r="T54" s="18">
        <f>T53+3/24/60</f>
        <v>0.757638888888889</v>
      </c>
      <c r="U54" s="19">
        <f>U53+3/24/60</f>
        <v>0.8326388888888889</v>
      </c>
      <c r="W54" s="256"/>
      <c r="X54" s="274"/>
      <c r="Y54" s="287"/>
      <c r="Z54" s="197"/>
      <c r="AA54" s="198"/>
      <c r="AB54" s="205"/>
      <c r="AC54" s="206"/>
      <c r="AD54" s="207"/>
      <c r="AE54" s="139" t="s">
        <v>146</v>
      </c>
      <c r="AF54" s="140"/>
      <c r="AG54" s="140"/>
      <c r="AH54" s="141"/>
      <c r="AI54" s="100">
        <v>1.5</v>
      </c>
      <c r="AJ54" s="106">
        <f t="shared" si="22"/>
        <v>21.500000000000004</v>
      </c>
      <c r="AK54" s="31">
        <f t="shared" si="32"/>
        <v>0.4201388888888889</v>
      </c>
      <c r="AL54" s="31">
        <f t="shared" si="33"/>
        <v>0.5868055555555557</v>
      </c>
      <c r="AM54" s="31">
        <f t="shared" si="34"/>
        <v>0.746527777777778</v>
      </c>
      <c r="AN54" s="32">
        <f t="shared" si="35"/>
        <v>0.9402777777777779</v>
      </c>
    </row>
    <row r="55" spans="1:40" ht="12.75" customHeight="1">
      <c r="A55" s="256"/>
      <c r="B55" s="274"/>
      <c r="C55" s="285"/>
      <c r="D55" s="182"/>
      <c r="E55" s="183"/>
      <c r="F55" s="142" t="s">
        <v>141</v>
      </c>
      <c r="G55" s="142"/>
      <c r="H55" s="142"/>
      <c r="I55" s="142" t="s">
        <v>147</v>
      </c>
      <c r="J55" s="143"/>
      <c r="K55" s="143"/>
      <c r="L55" s="144"/>
      <c r="M55" s="86">
        <v>0.5</v>
      </c>
      <c r="N55" s="93">
        <f t="shared" si="15"/>
        <v>22.000000000000004</v>
      </c>
      <c r="O55" s="45">
        <f>O54+1/24/60</f>
        <v>0.02152777777777777</v>
      </c>
      <c r="P55" s="2">
        <f t="shared" si="27"/>
        <v>0.24027777777777776</v>
      </c>
      <c r="Q55" s="3">
        <f>Q54+4/24/60</f>
        <v>0.3097222222222222</v>
      </c>
      <c r="R55" s="18">
        <f>R54+3/24/60</f>
        <v>0.3847222222222222</v>
      </c>
      <c r="S55" s="18">
        <f t="shared" si="30"/>
        <v>0.570138888888889</v>
      </c>
      <c r="T55" s="18">
        <f>T54+3/24/60</f>
        <v>0.7597222222222223</v>
      </c>
      <c r="U55" s="19">
        <f>U54+3/24/60</f>
        <v>0.8347222222222223</v>
      </c>
      <c r="W55" s="256"/>
      <c r="X55" s="274"/>
      <c r="Y55" s="287"/>
      <c r="Z55" s="197"/>
      <c r="AA55" s="198"/>
      <c r="AB55" s="139" t="s">
        <v>141</v>
      </c>
      <c r="AC55" s="139"/>
      <c r="AD55" s="139"/>
      <c r="AE55" s="139" t="s">
        <v>147</v>
      </c>
      <c r="AF55" s="140"/>
      <c r="AG55" s="140"/>
      <c r="AH55" s="141"/>
      <c r="AI55" s="100">
        <v>0.5</v>
      </c>
      <c r="AJ55" s="106">
        <f t="shared" si="22"/>
        <v>22.000000000000004</v>
      </c>
      <c r="AK55" s="31">
        <f t="shared" si="32"/>
        <v>0.42083333333333334</v>
      </c>
      <c r="AL55" s="31">
        <f t="shared" si="33"/>
        <v>0.5875000000000001</v>
      </c>
      <c r="AM55" s="31">
        <f t="shared" si="34"/>
        <v>0.7472222222222225</v>
      </c>
      <c r="AN55" s="32">
        <f t="shared" si="35"/>
        <v>0.9409722222222223</v>
      </c>
    </row>
    <row r="56" spans="1:40" ht="12.75" customHeight="1">
      <c r="A56" s="256"/>
      <c r="B56" s="274"/>
      <c r="C56" s="285"/>
      <c r="D56" s="182" t="s">
        <v>1</v>
      </c>
      <c r="E56" s="183"/>
      <c r="F56" s="154" t="s">
        <v>137</v>
      </c>
      <c r="G56" s="155"/>
      <c r="H56" s="156"/>
      <c r="I56" s="142" t="s">
        <v>148</v>
      </c>
      <c r="J56" s="142"/>
      <c r="K56" s="142"/>
      <c r="L56" s="166"/>
      <c r="M56" s="86">
        <v>1.5</v>
      </c>
      <c r="N56" s="93">
        <f t="shared" si="15"/>
        <v>23.500000000000004</v>
      </c>
      <c r="O56" s="45">
        <f>O55+3/24/60</f>
        <v>0.023611111111111104</v>
      </c>
      <c r="P56" s="2">
        <f t="shared" si="27"/>
        <v>0.24236111111111108</v>
      </c>
      <c r="Q56" s="3">
        <f>Q55+3/24/60</f>
        <v>0.3118055555555555</v>
      </c>
      <c r="R56" s="18">
        <f>R55+3/24/60</f>
        <v>0.3868055555555555</v>
      </c>
      <c r="S56" s="18">
        <f t="shared" si="30"/>
        <v>0.5722222222222223</v>
      </c>
      <c r="T56" s="18">
        <f>T55+3/24/60</f>
        <v>0.7618055555555556</v>
      </c>
      <c r="U56" s="19">
        <f>U55+3/24/60</f>
        <v>0.8368055555555556</v>
      </c>
      <c r="W56" s="256"/>
      <c r="X56" s="274"/>
      <c r="Y56" s="287"/>
      <c r="Z56" s="197" t="s">
        <v>1</v>
      </c>
      <c r="AA56" s="198"/>
      <c r="AB56" s="199" t="s">
        <v>137</v>
      </c>
      <c r="AC56" s="200"/>
      <c r="AD56" s="201"/>
      <c r="AE56" s="139" t="s">
        <v>148</v>
      </c>
      <c r="AF56" s="139"/>
      <c r="AG56" s="139"/>
      <c r="AH56" s="133"/>
      <c r="AI56" s="100">
        <v>1.5</v>
      </c>
      <c r="AJ56" s="106">
        <f t="shared" si="22"/>
        <v>23.500000000000004</v>
      </c>
      <c r="AK56" s="31">
        <f t="shared" si="32"/>
        <v>0.42291666666666666</v>
      </c>
      <c r="AL56" s="31">
        <f t="shared" si="33"/>
        <v>0.5895833333333335</v>
      </c>
      <c r="AM56" s="31">
        <f t="shared" si="34"/>
        <v>0.7493055555555558</v>
      </c>
      <c r="AN56" s="32">
        <f t="shared" si="35"/>
        <v>0.9430555555555556</v>
      </c>
    </row>
    <row r="57" spans="1:40" ht="12.75" customHeight="1" thickBot="1">
      <c r="A57" s="256"/>
      <c r="B57" s="274"/>
      <c r="C57" s="285"/>
      <c r="D57" s="265"/>
      <c r="E57" s="266"/>
      <c r="F57" s="262"/>
      <c r="G57" s="263"/>
      <c r="H57" s="264"/>
      <c r="I57" s="279" t="s">
        <v>138</v>
      </c>
      <c r="J57" s="279"/>
      <c r="K57" s="279"/>
      <c r="L57" s="280"/>
      <c r="M57" s="96">
        <v>0.4</v>
      </c>
      <c r="N57" s="95">
        <f t="shared" si="15"/>
        <v>23.900000000000002</v>
      </c>
      <c r="O57" s="46">
        <f>O56+2/24/60</f>
        <v>0.02499999999999999</v>
      </c>
      <c r="P57" s="71">
        <f t="shared" si="27"/>
        <v>0.24374999999999994</v>
      </c>
      <c r="Q57" s="30">
        <f t="shared" si="28"/>
        <v>0.3131944444444444</v>
      </c>
      <c r="R57" s="30">
        <f t="shared" si="29"/>
        <v>0.3881944444444444</v>
      </c>
      <c r="S57" s="30">
        <f t="shared" si="30"/>
        <v>0.5736111111111112</v>
      </c>
      <c r="T57" s="30">
        <f>T56+$O57-$O56</f>
        <v>0.7631944444444445</v>
      </c>
      <c r="U57" s="60">
        <f t="shared" si="31"/>
        <v>0.8381944444444445</v>
      </c>
      <c r="W57" s="256"/>
      <c r="X57" s="274"/>
      <c r="Y57" s="287"/>
      <c r="Z57" s="268"/>
      <c r="AA57" s="269"/>
      <c r="AB57" s="259"/>
      <c r="AC57" s="260"/>
      <c r="AD57" s="261"/>
      <c r="AE57" s="295" t="s">
        <v>138</v>
      </c>
      <c r="AF57" s="295"/>
      <c r="AG57" s="295"/>
      <c r="AH57" s="296"/>
      <c r="AI57" s="107">
        <v>0.4</v>
      </c>
      <c r="AJ57" s="108">
        <f t="shared" si="22"/>
        <v>23.900000000000002</v>
      </c>
      <c r="AK57" s="34">
        <f t="shared" si="32"/>
        <v>0.42430555555555555</v>
      </c>
      <c r="AL57" s="34">
        <f t="shared" si="33"/>
        <v>0.5909722222222223</v>
      </c>
      <c r="AM57" s="34">
        <f t="shared" si="34"/>
        <v>0.7506944444444447</v>
      </c>
      <c r="AN57" s="35">
        <f t="shared" si="35"/>
        <v>0.9444444444444445</v>
      </c>
    </row>
    <row r="58" spans="1:36" ht="12.75" customHeight="1">
      <c r="A58" s="256"/>
      <c r="B58" s="274"/>
      <c r="C58" s="285"/>
      <c r="O58" s="12"/>
      <c r="W58" s="256"/>
      <c r="X58" s="274"/>
      <c r="Y58" s="287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ht="12.75" customHeight="1">
      <c r="A59" s="256"/>
      <c r="B59" s="275"/>
      <c r="C59" s="285"/>
      <c r="W59" s="256"/>
      <c r="X59" s="275"/>
      <c r="Y59" s="287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ht="12.75" customHeight="1">
      <c r="A60" s="215" t="s">
        <v>91</v>
      </c>
      <c r="B60" s="216"/>
      <c r="C60" s="285"/>
      <c r="W60" s="215" t="s">
        <v>91</v>
      </c>
      <c r="X60" s="216"/>
      <c r="Y60" s="287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ht="12.75" customHeight="1">
      <c r="A61" s="216"/>
      <c r="B61" s="216"/>
      <c r="C61" s="285"/>
      <c r="W61" s="216"/>
      <c r="X61" s="216"/>
      <c r="Y61" s="287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ht="12.75" customHeight="1">
      <c r="A62" s="216"/>
      <c r="B62" s="216"/>
      <c r="C62" s="285"/>
      <c r="W62" s="216"/>
      <c r="X62" s="216"/>
      <c r="Y62" s="287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25" ht="12.75" customHeight="1">
      <c r="A63" s="216"/>
      <c r="B63" s="216"/>
      <c r="C63" s="285"/>
      <c r="W63" s="216"/>
      <c r="X63" s="216"/>
      <c r="Y63" s="287"/>
    </row>
    <row r="64" ht="12.75" customHeight="1"/>
    <row r="65" ht="12.75" customHeight="1"/>
    <row r="66" ht="12.75" customHeight="1"/>
    <row r="67" spans="4:10" ht="12.75" customHeight="1">
      <c r="D67" s="21"/>
      <c r="E67" s="21"/>
      <c r="F67" s="21"/>
      <c r="G67" s="21"/>
      <c r="H67" s="21"/>
      <c r="I67" s="21"/>
      <c r="J67" s="22"/>
    </row>
    <row r="68" ht="12.75" customHeight="1"/>
    <row r="69" ht="12.75" customHeight="1">
      <c r="O69" s="12"/>
    </row>
    <row r="70" ht="12.75" customHeight="1">
      <c r="O70" s="12"/>
    </row>
    <row r="71" ht="12.75" customHeight="1">
      <c r="O71" s="12"/>
    </row>
    <row r="72" ht="12.75" customHeight="1">
      <c r="O72" s="12"/>
    </row>
    <row r="73" ht="12.75" customHeight="1">
      <c r="O73" s="12"/>
    </row>
    <row r="74" ht="12.75" customHeight="1">
      <c r="O74" s="12"/>
    </row>
    <row r="75" ht="12.75" customHeight="1">
      <c r="O75" s="12"/>
    </row>
    <row r="76" ht="12.75" customHeight="1">
      <c r="O76" s="12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244">
    <mergeCell ref="I24:L24"/>
    <mergeCell ref="F25:H25"/>
    <mergeCell ref="I25:L25"/>
    <mergeCell ref="D34:E34"/>
    <mergeCell ref="D24:E25"/>
    <mergeCell ref="D33:E33"/>
    <mergeCell ref="AB53:AD54"/>
    <mergeCell ref="I54:L54"/>
    <mergeCell ref="I33:L33"/>
    <mergeCell ref="Z43:AA43"/>
    <mergeCell ref="AB43:AD43"/>
    <mergeCell ref="Z40:AA40"/>
    <mergeCell ref="AB40:AD40"/>
    <mergeCell ref="Z38:AA39"/>
    <mergeCell ref="AB38:AD38"/>
    <mergeCell ref="AB55:AD55"/>
    <mergeCell ref="AE57:AH57"/>
    <mergeCell ref="AB56:AD57"/>
    <mergeCell ref="AE56:AH56"/>
    <mergeCell ref="D19:E20"/>
    <mergeCell ref="AE53:AH53"/>
    <mergeCell ref="AE54:AH54"/>
    <mergeCell ref="I51:L51"/>
    <mergeCell ref="I53:L53"/>
    <mergeCell ref="I52:L52"/>
    <mergeCell ref="Z53:AA55"/>
    <mergeCell ref="AB51:AD51"/>
    <mergeCell ref="AE51:AH51"/>
    <mergeCell ref="AE55:AH55"/>
    <mergeCell ref="D49:E52"/>
    <mergeCell ref="F55:H55"/>
    <mergeCell ref="F53:H54"/>
    <mergeCell ref="D53:E55"/>
    <mergeCell ref="F51:H51"/>
    <mergeCell ref="F49:H49"/>
    <mergeCell ref="F50:H50"/>
    <mergeCell ref="F52:H52"/>
    <mergeCell ref="D21:E21"/>
    <mergeCell ref="F34:H34"/>
    <mergeCell ref="I42:L42"/>
    <mergeCell ref="I22:L22"/>
    <mergeCell ref="I34:L34"/>
    <mergeCell ref="I23:L23"/>
    <mergeCell ref="I37:L37"/>
    <mergeCell ref="I41:L41"/>
    <mergeCell ref="I40:L40"/>
    <mergeCell ref="F22:H22"/>
    <mergeCell ref="D3:E3"/>
    <mergeCell ref="F3:H3"/>
    <mergeCell ref="I3:L3"/>
    <mergeCell ref="I4:L4"/>
    <mergeCell ref="F4:H5"/>
    <mergeCell ref="D4:E5"/>
    <mergeCell ref="I5:L5"/>
    <mergeCell ref="D6:E8"/>
    <mergeCell ref="D18:E18"/>
    <mergeCell ref="F38:H38"/>
    <mergeCell ref="I17:L17"/>
    <mergeCell ref="I19:L19"/>
    <mergeCell ref="I7:L7"/>
    <mergeCell ref="F23:H23"/>
    <mergeCell ref="I8:L8"/>
    <mergeCell ref="I10:L10"/>
    <mergeCell ref="I11:L11"/>
    <mergeCell ref="I12:L12"/>
    <mergeCell ref="I16:L16"/>
    <mergeCell ref="F18:H18"/>
    <mergeCell ref="F12:H12"/>
    <mergeCell ref="I13:L13"/>
    <mergeCell ref="I14:L14"/>
    <mergeCell ref="I15:L15"/>
    <mergeCell ref="I18:L18"/>
    <mergeCell ref="F19:H20"/>
    <mergeCell ref="F21:H21"/>
    <mergeCell ref="I43:L43"/>
    <mergeCell ref="F33:H33"/>
    <mergeCell ref="F24:H24"/>
    <mergeCell ref="I39:L39"/>
    <mergeCell ref="I20:L20"/>
    <mergeCell ref="I21:L21"/>
    <mergeCell ref="I36:L36"/>
    <mergeCell ref="F42:H42"/>
    <mergeCell ref="Z56:AA57"/>
    <mergeCell ref="I44:L44"/>
    <mergeCell ref="I47:L47"/>
    <mergeCell ref="I46:L46"/>
    <mergeCell ref="I45:L45"/>
    <mergeCell ref="Z49:AA52"/>
    <mergeCell ref="I48:L48"/>
    <mergeCell ref="I55:L55"/>
    <mergeCell ref="I49:L49"/>
    <mergeCell ref="I50:L50"/>
    <mergeCell ref="AE52:AH52"/>
    <mergeCell ref="Z47:AA48"/>
    <mergeCell ref="AB47:AD48"/>
    <mergeCell ref="AE47:AH47"/>
    <mergeCell ref="AE48:AH48"/>
    <mergeCell ref="AB49:AD49"/>
    <mergeCell ref="AE49:AH49"/>
    <mergeCell ref="AB50:AD50"/>
    <mergeCell ref="AE50:AH50"/>
    <mergeCell ref="AB52:AD52"/>
    <mergeCell ref="AE43:AH43"/>
    <mergeCell ref="Z44:AA46"/>
    <mergeCell ref="AB44:AD46"/>
    <mergeCell ref="AE44:AH44"/>
    <mergeCell ref="AE45:AH45"/>
    <mergeCell ref="AE46:AH46"/>
    <mergeCell ref="AE40:AH40"/>
    <mergeCell ref="Z41:AA42"/>
    <mergeCell ref="AB41:AD41"/>
    <mergeCell ref="AE41:AH41"/>
    <mergeCell ref="AB42:AD42"/>
    <mergeCell ref="AE42:AH42"/>
    <mergeCell ref="AE38:AH38"/>
    <mergeCell ref="AB39:AD39"/>
    <mergeCell ref="AE39:AH39"/>
    <mergeCell ref="Z36:AA37"/>
    <mergeCell ref="AB36:AD36"/>
    <mergeCell ref="AE36:AH36"/>
    <mergeCell ref="AB37:AD37"/>
    <mergeCell ref="AE37:AH37"/>
    <mergeCell ref="AE34:AH34"/>
    <mergeCell ref="Z35:AA35"/>
    <mergeCell ref="AB35:AD35"/>
    <mergeCell ref="AE35:AH35"/>
    <mergeCell ref="AB27:AD27"/>
    <mergeCell ref="AE27:AH27"/>
    <mergeCell ref="W33:W59"/>
    <mergeCell ref="X33:X59"/>
    <mergeCell ref="Y33:Y63"/>
    <mergeCell ref="Z33:AA33"/>
    <mergeCell ref="AB33:AD33"/>
    <mergeCell ref="AE33:AH33"/>
    <mergeCell ref="Z34:AA34"/>
    <mergeCell ref="AB34:AD34"/>
    <mergeCell ref="W28:X31"/>
    <mergeCell ref="Z24:AA25"/>
    <mergeCell ref="AB24:AD24"/>
    <mergeCell ref="AE24:AH24"/>
    <mergeCell ref="AB25:AD25"/>
    <mergeCell ref="AE25:AH25"/>
    <mergeCell ref="Z26:AA26"/>
    <mergeCell ref="AB26:AD26"/>
    <mergeCell ref="AE26:AH26"/>
    <mergeCell ref="Z27:AA27"/>
    <mergeCell ref="C33:C63"/>
    <mergeCell ref="A60:B63"/>
    <mergeCell ref="A33:A59"/>
    <mergeCell ref="B33:B59"/>
    <mergeCell ref="D44:E46"/>
    <mergeCell ref="F37:H37"/>
    <mergeCell ref="F41:H41"/>
    <mergeCell ref="F43:H43"/>
    <mergeCell ref="F39:H39"/>
    <mergeCell ref="D36:E37"/>
    <mergeCell ref="F36:H36"/>
    <mergeCell ref="D41:E42"/>
    <mergeCell ref="D40:E40"/>
    <mergeCell ref="F40:H40"/>
    <mergeCell ref="F6:H6"/>
    <mergeCell ref="Z21:AA21"/>
    <mergeCell ref="AB21:AD21"/>
    <mergeCell ref="Z18:AA18"/>
    <mergeCell ref="AB18:AD18"/>
    <mergeCell ref="AB15:AD17"/>
    <mergeCell ref="AB10:AD11"/>
    <mergeCell ref="AB7:AD8"/>
    <mergeCell ref="I6:L6"/>
    <mergeCell ref="F10:H11"/>
    <mergeCell ref="AE21:AH21"/>
    <mergeCell ref="Z22:AA23"/>
    <mergeCell ref="AB22:AD22"/>
    <mergeCell ref="AE22:AH22"/>
    <mergeCell ref="AB23:AD23"/>
    <mergeCell ref="AE23:AH23"/>
    <mergeCell ref="AE18:AH18"/>
    <mergeCell ref="Z19:AA20"/>
    <mergeCell ref="AB19:AD20"/>
    <mergeCell ref="AE19:AH19"/>
    <mergeCell ref="AE20:AH20"/>
    <mergeCell ref="AE15:AH15"/>
    <mergeCell ref="AE16:AH16"/>
    <mergeCell ref="AE17:AH17"/>
    <mergeCell ref="AB13:AD14"/>
    <mergeCell ref="AE13:AH13"/>
    <mergeCell ref="AE14:AH14"/>
    <mergeCell ref="AE10:AH10"/>
    <mergeCell ref="AE11:AH11"/>
    <mergeCell ref="AB12:AD12"/>
    <mergeCell ref="AE12:AH12"/>
    <mergeCell ref="AE6:AH6"/>
    <mergeCell ref="W1:W27"/>
    <mergeCell ref="X1:X27"/>
    <mergeCell ref="Y1:Y31"/>
    <mergeCell ref="Z3:AA3"/>
    <mergeCell ref="Z4:AA5"/>
    <mergeCell ref="AE7:AH7"/>
    <mergeCell ref="AE8:AH8"/>
    <mergeCell ref="AB9:AD9"/>
    <mergeCell ref="AE9:AH9"/>
    <mergeCell ref="AE3:AH3"/>
    <mergeCell ref="AB4:AD5"/>
    <mergeCell ref="AE4:AH4"/>
    <mergeCell ref="AE5:AH5"/>
    <mergeCell ref="Z6:AA8"/>
    <mergeCell ref="Z9:AA12"/>
    <mergeCell ref="Z13:AA14"/>
    <mergeCell ref="AB3:AD3"/>
    <mergeCell ref="AB6:AD6"/>
    <mergeCell ref="Z15:AA17"/>
    <mergeCell ref="F44:H46"/>
    <mergeCell ref="D47:E48"/>
    <mergeCell ref="F47:H48"/>
    <mergeCell ref="D35:E35"/>
    <mergeCell ref="F35:H35"/>
    <mergeCell ref="I35:L35"/>
    <mergeCell ref="D43:E43"/>
    <mergeCell ref="I38:L38"/>
    <mergeCell ref="D22:E23"/>
    <mergeCell ref="A28:B31"/>
    <mergeCell ref="D26:E26"/>
    <mergeCell ref="F26:H26"/>
    <mergeCell ref="I26:L26"/>
    <mergeCell ref="D27:E27"/>
    <mergeCell ref="F27:H27"/>
    <mergeCell ref="I27:L27"/>
    <mergeCell ref="C1:C31"/>
    <mergeCell ref="A1:A27"/>
    <mergeCell ref="B1:B27"/>
    <mergeCell ref="D56:E57"/>
    <mergeCell ref="F7:H8"/>
    <mergeCell ref="F9:H9"/>
    <mergeCell ref="I9:L9"/>
    <mergeCell ref="D9:E12"/>
    <mergeCell ref="F13:H14"/>
    <mergeCell ref="D13:E14"/>
    <mergeCell ref="D15:E17"/>
    <mergeCell ref="F15:H17"/>
    <mergeCell ref="D38:E39"/>
    <mergeCell ref="W60:X63"/>
    <mergeCell ref="F56:H57"/>
    <mergeCell ref="I56:L56"/>
    <mergeCell ref="I57:L57"/>
  </mergeCells>
  <printOptions/>
  <pageMargins left="0.2755905511811024" right="0.2755905511811024" top="0.2755905511811024" bottom="0.4724409448818898" header="0.5118110236220472" footer="0.5118110236220472"/>
  <pageSetup horizontalDpi="600" verticalDpi="600" orientation="portrait" paperSize="9" scale="70" r:id="rId1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D54"/>
  <sheetViews>
    <sheetView workbookViewId="0" topLeftCell="A1">
      <selection activeCell="A1" sqref="A1:A31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14" width="5.421875" style="0" customWidth="1"/>
    <col min="15" max="15" width="5.421875" style="0" hidden="1" customWidth="1"/>
    <col min="16" max="31" width="5.421875" style="0" customWidth="1"/>
  </cols>
  <sheetData>
    <row r="1" spans="1:15" ht="12.75" customHeight="1">
      <c r="A1" s="256" t="s">
        <v>92</v>
      </c>
      <c r="B1" s="273" t="s">
        <v>94</v>
      </c>
      <c r="C1" s="211" t="s">
        <v>89</v>
      </c>
      <c r="D1" s="12"/>
      <c r="E1" s="12"/>
      <c r="O1" s="12"/>
    </row>
    <row r="2" spans="1:15" ht="12.75" customHeight="1">
      <c r="A2" s="256"/>
      <c r="B2" s="274"/>
      <c r="C2" s="211"/>
      <c r="D2" s="12"/>
      <c r="E2" s="12"/>
      <c r="O2" s="12"/>
    </row>
    <row r="3" spans="1:30" ht="12.75" customHeight="1">
      <c r="A3" s="256"/>
      <c r="B3" s="274"/>
      <c r="C3" s="211"/>
      <c r="D3" s="12"/>
      <c r="E3" s="12"/>
      <c r="O3" s="12"/>
      <c r="AD3" s="9"/>
    </row>
    <row r="4" spans="1:15" ht="12.75" customHeight="1">
      <c r="A4" s="256"/>
      <c r="B4" s="274"/>
      <c r="C4" s="211"/>
      <c r="D4" s="12"/>
      <c r="E4" s="12"/>
      <c r="O4" s="12"/>
    </row>
    <row r="5" spans="1:27" ht="13.5" customHeight="1" thickBot="1">
      <c r="A5" s="256"/>
      <c r="B5" s="274"/>
      <c r="C5" s="211"/>
      <c r="D5" s="145" t="s">
        <v>6</v>
      </c>
      <c r="E5" s="146"/>
      <c r="F5" s="146" t="s">
        <v>7</v>
      </c>
      <c r="G5" s="146"/>
      <c r="H5" s="146"/>
      <c r="I5" s="146" t="s">
        <v>8</v>
      </c>
      <c r="J5" s="146"/>
      <c r="K5" s="146"/>
      <c r="L5" s="192"/>
      <c r="M5" s="84" t="s">
        <v>155</v>
      </c>
      <c r="N5" s="85" t="s">
        <v>156</v>
      </c>
      <c r="O5" s="43" t="s">
        <v>95</v>
      </c>
      <c r="P5" s="114"/>
      <c r="Q5" s="120">
        <v>1</v>
      </c>
      <c r="R5" s="120">
        <v>1</v>
      </c>
      <c r="S5" s="120">
        <v>1</v>
      </c>
      <c r="T5" s="120">
        <v>1</v>
      </c>
      <c r="U5" s="10">
        <v>1</v>
      </c>
      <c r="V5" s="120" t="s">
        <v>178</v>
      </c>
      <c r="W5" s="120" t="s">
        <v>178</v>
      </c>
      <c r="X5" s="120" t="s">
        <v>178</v>
      </c>
      <c r="Y5" s="120" t="s">
        <v>178</v>
      </c>
      <c r="Z5" s="120" t="s">
        <v>178</v>
      </c>
      <c r="AA5" s="119" t="s">
        <v>178</v>
      </c>
    </row>
    <row r="6" spans="1:27" ht="12.75" customHeight="1">
      <c r="A6" s="256"/>
      <c r="B6" s="274"/>
      <c r="C6" s="211"/>
      <c r="D6" s="150" t="s">
        <v>9</v>
      </c>
      <c r="E6" s="151"/>
      <c r="F6" s="147" t="s">
        <v>10</v>
      </c>
      <c r="G6" s="147"/>
      <c r="H6" s="147"/>
      <c r="I6" s="147" t="s">
        <v>11</v>
      </c>
      <c r="J6" s="271"/>
      <c r="K6" s="271"/>
      <c r="L6" s="272"/>
      <c r="M6" s="83">
        <v>0</v>
      </c>
      <c r="N6" s="87">
        <v>0</v>
      </c>
      <c r="O6" s="47">
        <v>0</v>
      </c>
      <c r="P6" s="72"/>
      <c r="Q6" s="28">
        <v>0.2222222222222222</v>
      </c>
      <c r="R6" s="28">
        <v>0.2604166666666667</v>
      </c>
      <c r="S6" s="28">
        <v>0.33055555555555555</v>
      </c>
      <c r="T6" s="28">
        <v>0.37847222222222227</v>
      </c>
      <c r="U6" s="28">
        <v>0.44930555555555557</v>
      </c>
      <c r="V6" s="28">
        <v>0.59375</v>
      </c>
      <c r="W6" s="28">
        <v>0.6458333333333334</v>
      </c>
      <c r="X6" s="28">
        <v>0.6770833333333334</v>
      </c>
      <c r="Y6" s="28">
        <v>0.71875</v>
      </c>
      <c r="Z6" s="28">
        <v>0.8020833333333334</v>
      </c>
      <c r="AA6" s="29">
        <v>0.84375</v>
      </c>
    </row>
    <row r="7" spans="1:27" ht="13.5" customHeight="1">
      <c r="A7" s="256"/>
      <c r="B7" s="274"/>
      <c r="C7" s="211"/>
      <c r="D7" s="152"/>
      <c r="E7" s="153"/>
      <c r="F7" s="142" t="s">
        <v>13</v>
      </c>
      <c r="G7" s="142"/>
      <c r="H7" s="142"/>
      <c r="I7" s="142" t="s">
        <v>21</v>
      </c>
      <c r="J7" s="143"/>
      <c r="K7" s="143"/>
      <c r="L7" s="144"/>
      <c r="M7" s="86">
        <v>0.8</v>
      </c>
      <c r="N7" s="93">
        <f aca="true" t="shared" si="0" ref="N7:N15">N6+M7</f>
        <v>0.8</v>
      </c>
      <c r="O7" s="48">
        <f>O6+1/24/60</f>
        <v>0.0006944444444444444</v>
      </c>
      <c r="P7" s="23"/>
      <c r="Q7" s="18">
        <f>Q6+2/24/60</f>
        <v>0.2236111111111111</v>
      </c>
      <c r="R7" s="18">
        <f aca="true" t="shared" si="1" ref="R7:R13">R6+$O7-$O6</f>
        <v>0.2611111111111111</v>
      </c>
      <c r="S7" s="18">
        <f aca="true" t="shared" si="2" ref="S7:X16">S6+$O7-$O6</f>
        <v>0.33125</v>
      </c>
      <c r="T7" s="18">
        <f t="shared" si="2"/>
        <v>0.3791666666666667</v>
      </c>
      <c r="U7" s="18">
        <f t="shared" si="2"/>
        <v>0.45</v>
      </c>
      <c r="V7" s="18">
        <f t="shared" si="2"/>
        <v>0.5944444444444444</v>
      </c>
      <c r="W7" s="18">
        <f t="shared" si="2"/>
        <v>0.6465277777777778</v>
      </c>
      <c r="X7" s="18">
        <f>X6+2/24/60</f>
        <v>0.6784722222222223</v>
      </c>
      <c r="Y7" s="18">
        <f aca="true" t="shared" si="3" ref="Y7:AA16">Y6+$O7-$O6</f>
        <v>0.7194444444444444</v>
      </c>
      <c r="Z7" s="18">
        <f t="shared" si="3"/>
        <v>0.8027777777777778</v>
      </c>
      <c r="AA7" s="19">
        <f t="shared" si="3"/>
        <v>0.8444444444444444</v>
      </c>
    </row>
    <row r="8" spans="1:27" ht="13.5" customHeight="1">
      <c r="A8" s="256"/>
      <c r="B8" s="274"/>
      <c r="C8" s="211"/>
      <c r="D8" s="180" t="s">
        <v>23</v>
      </c>
      <c r="E8" s="181"/>
      <c r="F8" s="154" t="s">
        <v>22</v>
      </c>
      <c r="G8" s="155"/>
      <c r="H8" s="156"/>
      <c r="I8" s="142" t="s">
        <v>24</v>
      </c>
      <c r="J8" s="143"/>
      <c r="K8" s="143"/>
      <c r="L8" s="144"/>
      <c r="M8" s="86">
        <v>1.5</v>
      </c>
      <c r="N8" s="93">
        <f t="shared" si="0"/>
        <v>2.3</v>
      </c>
      <c r="O8" s="48">
        <f>O7+1/24/60</f>
        <v>0.0013888888888888887</v>
      </c>
      <c r="P8" s="23"/>
      <c r="Q8" s="18">
        <f aca="true" t="shared" si="4" ref="Q8:Q16">Q7+$O8-$O7</f>
        <v>0.22430555555555554</v>
      </c>
      <c r="R8" s="18">
        <f t="shared" si="1"/>
        <v>0.26180555555555557</v>
      </c>
      <c r="S8" s="18">
        <f t="shared" si="2"/>
        <v>0.33194444444444443</v>
      </c>
      <c r="T8" s="18">
        <f t="shared" si="2"/>
        <v>0.37986111111111115</v>
      </c>
      <c r="U8" s="18">
        <f t="shared" si="2"/>
        <v>0.45069444444444445</v>
      </c>
      <c r="V8" s="18">
        <f t="shared" si="2"/>
        <v>0.5951388888888889</v>
      </c>
      <c r="W8" s="18">
        <f t="shared" si="2"/>
        <v>0.6472222222222223</v>
      </c>
      <c r="X8" s="18">
        <f t="shared" si="2"/>
        <v>0.6791666666666667</v>
      </c>
      <c r="Y8" s="18">
        <f t="shared" si="3"/>
        <v>0.7201388888888889</v>
      </c>
      <c r="Z8" s="18">
        <f t="shared" si="3"/>
        <v>0.8034722222222223</v>
      </c>
      <c r="AA8" s="19">
        <f t="shared" si="3"/>
        <v>0.8451388888888889</v>
      </c>
    </row>
    <row r="9" spans="1:27" ht="13.5" customHeight="1">
      <c r="A9" s="256"/>
      <c r="B9" s="274"/>
      <c r="C9" s="211"/>
      <c r="D9" s="182"/>
      <c r="E9" s="183"/>
      <c r="F9" s="157"/>
      <c r="G9" s="158"/>
      <c r="H9" s="159"/>
      <c r="I9" s="142" t="s">
        <v>15</v>
      </c>
      <c r="J9" s="143"/>
      <c r="K9" s="143"/>
      <c r="L9" s="144"/>
      <c r="M9" s="86">
        <v>0.3</v>
      </c>
      <c r="N9" s="93">
        <f>N8+M9</f>
        <v>2.5999999999999996</v>
      </c>
      <c r="O9" s="48">
        <f>O8</f>
        <v>0.0013888888888888887</v>
      </c>
      <c r="P9" s="23"/>
      <c r="Q9" s="18">
        <f>Q8+2/24/60</f>
        <v>0.22569444444444442</v>
      </c>
      <c r="R9" s="18">
        <f t="shared" si="1"/>
        <v>0.26180555555555557</v>
      </c>
      <c r="S9" s="18">
        <f aca="true" t="shared" si="5" ref="S9:AA11">S8+$O9-$O8</f>
        <v>0.33194444444444443</v>
      </c>
      <c r="T9" s="18">
        <f t="shared" si="5"/>
        <v>0.37986111111111115</v>
      </c>
      <c r="U9" s="18">
        <f>U8+1/24/60</f>
        <v>0.4513888888888889</v>
      </c>
      <c r="V9" s="18">
        <f t="shared" si="5"/>
        <v>0.5951388888888889</v>
      </c>
      <c r="W9" s="18">
        <f t="shared" si="5"/>
        <v>0.6472222222222223</v>
      </c>
      <c r="X9" s="18">
        <f>X8+2/24/60</f>
        <v>0.6805555555555556</v>
      </c>
      <c r="Y9" s="18">
        <f t="shared" si="5"/>
        <v>0.7201388888888889</v>
      </c>
      <c r="Z9" s="18">
        <f t="shared" si="5"/>
        <v>0.8034722222222223</v>
      </c>
      <c r="AA9" s="19">
        <f t="shared" si="5"/>
        <v>0.8451388888888889</v>
      </c>
    </row>
    <row r="10" spans="1:27" ht="13.5" customHeight="1">
      <c r="A10" s="256"/>
      <c r="B10" s="274"/>
      <c r="C10" s="211"/>
      <c r="D10" s="217"/>
      <c r="E10" s="218"/>
      <c r="F10" s="219"/>
      <c r="G10" s="220"/>
      <c r="H10" s="221"/>
      <c r="I10" s="142" t="s">
        <v>161</v>
      </c>
      <c r="J10" s="143"/>
      <c r="K10" s="143"/>
      <c r="L10" s="144"/>
      <c r="M10" s="86">
        <v>1.2</v>
      </c>
      <c r="N10" s="93">
        <f>N9+M10</f>
        <v>3.8</v>
      </c>
      <c r="O10" s="48">
        <f>O9+1/24/60</f>
        <v>0.002083333333333333</v>
      </c>
      <c r="P10" s="23"/>
      <c r="Q10" s="18">
        <f>Q9+$O10-$O9</f>
        <v>0.22638888888888886</v>
      </c>
      <c r="R10" s="18">
        <f t="shared" si="1"/>
        <v>0.2625</v>
      </c>
      <c r="S10" s="18">
        <f t="shared" si="5"/>
        <v>0.3326388888888889</v>
      </c>
      <c r="T10" s="18">
        <f t="shared" si="5"/>
        <v>0.3805555555555556</v>
      </c>
      <c r="U10" s="18">
        <f t="shared" si="5"/>
        <v>0.45208333333333334</v>
      </c>
      <c r="V10" s="18">
        <f t="shared" si="5"/>
        <v>0.5958333333333333</v>
      </c>
      <c r="W10" s="18">
        <f t="shared" si="5"/>
        <v>0.6479166666666667</v>
      </c>
      <c r="X10" s="18">
        <f t="shared" si="5"/>
        <v>0.68125</v>
      </c>
      <c r="Y10" s="18">
        <f t="shared" si="5"/>
        <v>0.7208333333333333</v>
      </c>
      <c r="Z10" s="18">
        <f t="shared" si="5"/>
        <v>0.8041666666666667</v>
      </c>
      <c r="AA10" s="19">
        <f t="shared" si="5"/>
        <v>0.8458333333333333</v>
      </c>
    </row>
    <row r="11" spans="1:27" ht="13.5" customHeight="1">
      <c r="A11" s="256"/>
      <c r="B11" s="274"/>
      <c r="C11" s="211"/>
      <c r="D11" s="180" t="s">
        <v>25</v>
      </c>
      <c r="E11" s="181"/>
      <c r="F11" s="142" t="s">
        <v>22</v>
      </c>
      <c r="G11" s="142"/>
      <c r="H11" s="142"/>
      <c r="I11" s="142" t="s">
        <v>35</v>
      </c>
      <c r="J11" s="142"/>
      <c r="K11" s="142"/>
      <c r="L11" s="166"/>
      <c r="M11" s="86">
        <v>0.8</v>
      </c>
      <c r="N11" s="93">
        <f>N10+M11</f>
        <v>4.6</v>
      </c>
      <c r="O11" s="49">
        <f>O10+2/24/60</f>
        <v>0.0034722222222222216</v>
      </c>
      <c r="P11" s="23"/>
      <c r="Q11" s="18">
        <f>Q10+$O11-$O10</f>
        <v>0.22777777777777775</v>
      </c>
      <c r="R11" s="18">
        <f t="shared" si="1"/>
        <v>0.2638888888888889</v>
      </c>
      <c r="S11" s="18">
        <f t="shared" si="5"/>
        <v>0.33402777777777776</v>
      </c>
      <c r="T11" s="18">
        <f t="shared" si="5"/>
        <v>0.3819444444444445</v>
      </c>
      <c r="U11" s="18">
        <f t="shared" si="5"/>
        <v>0.4534722222222222</v>
      </c>
      <c r="V11" s="18">
        <f t="shared" si="5"/>
        <v>0.5972222222222222</v>
      </c>
      <c r="W11" s="18">
        <f t="shared" si="5"/>
        <v>0.6493055555555556</v>
      </c>
      <c r="X11" s="18">
        <f t="shared" si="5"/>
        <v>0.6826388888888889</v>
      </c>
      <c r="Y11" s="18">
        <f t="shared" si="5"/>
        <v>0.7222222222222222</v>
      </c>
      <c r="Z11" s="18">
        <f t="shared" si="5"/>
        <v>0.8055555555555556</v>
      </c>
      <c r="AA11" s="19">
        <f t="shared" si="5"/>
        <v>0.8472222222222222</v>
      </c>
    </row>
    <row r="12" spans="1:27" ht="13.5" customHeight="1">
      <c r="A12" s="256"/>
      <c r="B12" s="274"/>
      <c r="C12" s="211"/>
      <c r="D12" s="182"/>
      <c r="E12" s="183"/>
      <c r="F12" s="154" t="s">
        <v>13</v>
      </c>
      <c r="G12" s="155"/>
      <c r="H12" s="156"/>
      <c r="I12" s="142" t="s">
        <v>29</v>
      </c>
      <c r="J12" s="143"/>
      <c r="K12" s="143"/>
      <c r="L12" s="144"/>
      <c r="M12" s="86">
        <v>0.6</v>
      </c>
      <c r="N12" s="93">
        <f>N11+M12</f>
        <v>5.199999999999999</v>
      </c>
      <c r="O12" s="48">
        <f>O11+1/24/60</f>
        <v>0.004166666666666666</v>
      </c>
      <c r="P12" s="23"/>
      <c r="Q12" s="18">
        <f t="shared" si="4"/>
        <v>0.2284722222222222</v>
      </c>
      <c r="R12" s="18">
        <f t="shared" si="1"/>
        <v>0.26458333333333334</v>
      </c>
      <c r="S12" s="18">
        <f t="shared" si="2"/>
        <v>0.3347222222222222</v>
      </c>
      <c r="T12" s="18">
        <f t="shared" si="2"/>
        <v>0.3826388888888889</v>
      </c>
      <c r="U12" s="18">
        <f t="shared" si="2"/>
        <v>0.45416666666666666</v>
      </c>
      <c r="V12" s="18">
        <f t="shared" si="2"/>
        <v>0.5979166666666667</v>
      </c>
      <c r="W12" s="18">
        <f t="shared" si="2"/>
        <v>0.65</v>
      </c>
      <c r="X12" s="18">
        <f t="shared" si="2"/>
        <v>0.6833333333333333</v>
      </c>
      <c r="Y12" s="18">
        <f t="shared" si="3"/>
        <v>0.7229166666666667</v>
      </c>
      <c r="Z12" s="18">
        <f t="shared" si="3"/>
        <v>0.80625</v>
      </c>
      <c r="AA12" s="19">
        <f t="shared" si="3"/>
        <v>0.8479166666666667</v>
      </c>
    </row>
    <row r="13" spans="1:27" ht="13.5" customHeight="1">
      <c r="A13" s="256"/>
      <c r="B13" s="274"/>
      <c r="C13" s="211"/>
      <c r="D13" s="182"/>
      <c r="E13" s="183"/>
      <c r="F13" s="219"/>
      <c r="G13" s="220"/>
      <c r="H13" s="221"/>
      <c r="I13" s="142" t="s">
        <v>30</v>
      </c>
      <c r="J13" s="143"/>
      <c r="K13" s="143"/>
      <c r="L13" s="144"/>
      <c r="M13" s="86">
        <v>0.2</v>
      </c>
      <c r="N13" s="93">
        <f t="shared" si="0"/>
        <v>5.3999999999999995</v>
      </c>
      <c r="O13" s="48">
        <f>O12+1/24/60</f>
        <v>0.00486111111111111</v>
      </c>
      <c r="P13" s="23"/>
      <c r="Q13" s="18">
        <f t="shared" si="4"/>
        <v>0.22916666666666663</v>
      </c>
      <c r="R13" s="18">
        <f t="shared" si="1"/>
        <v>0.2652777777777778</v>
      </c>
      <c r="S13" s="18">
        <f t="shared" si="2"/>
        <v>0.33541666666666664</v>
      </c>
      <c r="T13" s="18">
        <f t="shared" si="2"/>
        <v>0.38333333333333336</v>
      </c>
      <c r="U13" s="18">
        <f t="shared" si="2"/>
        <v>0.4548611111111111</v>
      </c>
      <c r="V13" s="18">
        <f t="shared" si="2"/>
        <v>0.5986111111111111</v>
      </c>
      <c r="W13" s="18">
        <f t="shared" si="2"/>
        <v>0.6506944444444445</v>
      </c>
      <c r="X13" s="18">
        <f t="shared" si="2"/>
        <v>0.6840277777777778</v>
      </c>
      <c r="Y13" s="18">
        <f t="shared" si="3"/>
        <v>0.7236111111111111</v>
      </c>
      <c r="Z13" s="18">
        <f t="shared" si="3"/>
        <v>0.8069444444444445</v>
      </c>
      <c r="AA13" s="19">
        <f t="shared" si="3"/>
        <v>0.8486111111111111</v>
      </c>
    </row>
    <row r="14" spans="1:27" ht="12.75" customHeight="1">
      <c r="A14" s="256"/>
      <c r="B14" s="274"/>
      <c r="C14" s="211"/>
      <c r="D14" s="182"/>
      <c r="E14" s="183"/>
      <c r="F14" s="154" t="s">
        <v>26</v>
      </c>
      <c r="G14" s="155"/>
      <c r="H14" s="156"/>
      <c r="I14" s="142" t="s">
        <v>31</v>
      </c>
      <c r="J14" s="142"/>
      <c r="K14" s="142"/>
      <c r="L14" s="166"/>
      <c r="M14" s="86">
        <v>0.2</v>
      </c>
      <c r="N14" s="93">
        <f t="shared" si="0"/>
        <v>5.6</v>
      </c>
      <c r="O14" s="49">
        <f>O13+1/24/60</f>
        <v>0.005555555555555555</v>
      </c>
      <c r="P14" s="117"/>
      <c r="Q14" s="15">
        <f t="shared" si="4"/>
        <v>0.22986111111111107</v>
      </c>
      <c r="R14" s="15">
        <f>R13+3/24/60</f>
        <v>0.2673611111111111</v>
      </c>
      <c r="S14" s="15">
        <f>S13+3/24/60</f>
        <v>0.33749999999999997</v>
      </c>
      <c r="T14" s="15">
        <f>T13+3/24/60</f>
        <v>0.3854166666666667</v>
      </c>
      <c r="U14" s="15">
        <f t="shared" si="2"/>
        <v>0.45555555555555555</v>
      </c>
      <c r="V14" s="15">
        <f t="shared" si="2"/>
        <v>0.5993055555555555</v>
      </c>
      <c r="W14" s="15">
        <f t="shared" si="2"/>
        <v>0.6513888888888889</v>
      </c>
      <c r="X14" s="15">
        <f t="shared" si="2"/>
        <v>0.6847222222222222</v>
      </c>
      <c r="Y14" s="15">
        <f t="shared" si="3"/>
        <v>0.7243055555555555</v>
      </c>
      <c r="Z14" s="15">
        <f t="shared" si="3"/>
        <v>0.8076388888888889</v>
      </c>
      <c r="AA14" s="16">
        <f t="shared" si="3"/>
        <v>0.8493055555555555</v>
      </c>
    </row>
    <row r="15" spans="1:27" ht="12.75" customHeight="1">
      <c r="A15" s="256"/>
      <c r="B15" s="274"/>
      <c r="C15" s="211"/>
      <c r="D15" s="217"/>
      <c r="E15" s="218"/>
      <c r="F15" s="219"/>
      <c r="G15" s="220"/>
      <c r="H15" s="221"/>
      <c r="I15" s="142" t="s">
        <v>32</v>
      </c>
      <c r="J15" s="142"/>
      <c r="K15" s="142"/>
      <c r="L15" s="166"/>
      <c r="M15" s="86">
        <v>0.4</v>
      </c>
      <c r="N15" s="93">
        <f t="shared" si="0"/>
        <v>6</v>
      </c>
      <c r="O15" s="49">
        <f>O14+1/24/60</f>
        <v>0.0062499999999999995</v>
      </c>
      <c r="P15" s="2"/>
      <c r="Q15" s="3">
        <f t="shared" si="4"/>
        <v>0.2305555555555555</v>
      </c>
      <c r="R15" s="3">
        <f>R14+4/24/60</f>
        <v>0.2701388888888889</v>
      </c>
      <c r="S15" s="3">
        <f>S14+4/24/60</f>
        <v>0.34027777777777773</v>
      </c>
      <c r="T15" s="3">
        <f>T14+4/24/60</f>
        <v>0.38819444444444445</v>
      </c>
      <c r="U15" s="3">
        <f t="shared" si="2"/>
        <v>0.45625</v>
      </c>
      <c r="V15" s="3">
        <f t="shared" si="2"/>
        <v>0.6</v>
      </c>
      <c r="W15" s="3">
        <f t="shared" si="2"/>
        <v>0.6520833333333333</v>
      </c>
      <c r="X15" s="3">
        <f t="shared" si="2"/>
        <v>0.6854166666666667</v>
      </c>
      <c r="Y15" s="3">
        <f t="shared" si="3"/>
        <v>0.725</v>
      </c>
      <c r="Z15" s="3">
        <f t="shared" si="3"/>
        <v>0.8083333333333333</v>
      </c>
      <c r="AA15" s="4">
        <f t="shared" si="3"/>
        <v>0.85</v>
      </c>
    </row>
    <row r="16" spans="1:27" ht="12.75" customHeight="1" thickBot="1">
      <c r="A16" s="256"/>
      <c r="B16" s="274"/>
      <c r="C16" s="211"/>
      <c r="D16" s="265" t="s">
        <v>1</v>
      </c>
      <c r="E16" s="266"/>
      <c r="F16" s="230" t="s">
        <v>5</v>
      </c>
      <c r="G16" s="231"/>
      <c r="H16" s="267"/>
      <c r="I16" s="279" t="s">
        <v>2</v>
      </c>
      <c r="J16" s="279"/>
      <c r="K16" s="279"/>
      <c r="L16" s="280"/>
      <c r="M16" s="94">
        <v>0.5</v>
      </c>
      <c r="N16" s="95">
        <f>N15+M16</f>
        <v>6.5</v>
      </c>
      <c r="O16" s="50">
        <f>O15+2/24/60</f>
        <v>0.007638888888888888</v>
      </c>
      <c r="P16" s="71"/>
      <c r="Q16" s="30">
        <f t="shared" si="4"/>
        <v>0.2319444444444444</v>
      </c>
      <c r="R16" s="30">
        <f>R15+5/24/60</f>
        <v>0.2736111111111111</v>
      </c>
      <c r="S16" s="30">
        <f>S15+5/24/60</f>
        <v>0.34374999999999994</v>
      </c>
      <c r="T16" s="30">
        <f>T15+5/24/60</f>
        <v>0.39166666666666666</v>
      </c>
      <c r="U16" s="30">
        <f t="shared" si="2"/>
        <v>0.4576388888888889</v>
      </c>
      <c r="V16" s="30">
        <f t="shared" si="2"/>
        <v>0.6013888888888889</v>
      </c>
      <c r="W16" s="30">
        <f t="shared" si="2"/>
        <v>0.6534722222222222</v>
      </c>
      <c r="X16" s="30">
        <f t="shared" si="2"/>
        <v>0.6868055555555556</v>
      </c>
      <c r="Y16" s="30">
        <f t="shared" si="3"/>
        <v>0.7263888888888889</v>
      </c>
      <c r="Z16" s="30">
        <f t="shared" si="3"/>
        <v>0.8097222222222222</v>
      </c>
      <c r="AA16" s="60">
        <f t="shared" si="3"/>
        <v>0.8513888888888889</v>
      </c>
    </row>
    <row r="17" spans="1:30" ht="12.75" customHeight="1">
      <c r="A17" s="256"/>
      <c r="B17" s="274"/>
      <c r="C17" s="211"/>
      <c r="D17" s="12"/>
      <c r="E17" s="12"/>
      <c r="O17" s="12"/>
      <c r="AD17" s="55"/>
    </row>
    <row r="18" spans="1:30" s="61" customFormat="1" ht="12.75" customHeight="1">
      <c r="A18" s="256"/>
      <c r="B18" s="274"/>
      <c r="C18" s="211"/>
      <c r="D18" s="12"/>
      <c r="E18" s="12"/>
      <c r="F18"/>
      <c r="G18"/>
      <c r="H18"/>
      <c r="I18"/>
      <c r="J18"/>
      <c r="K18"/>
      <c r="L18"/>
      <c r="M18"/>
      <c r="N18"/>
      <c r="O18" s="12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 s="59"/>
    </row>
    <row r="19" spans="1:30" s="61" customFormat="1" ht="12.75" customHeight="1">
      <c r="A19" s="256"/>
      <c r="B19" s="274"/>
      <c r="C19" s="211"/>
      <c r="D19" s="12"/>
      <c r="E19" s="12"/>
      <c r="F19"/>
      <c r="G19"/>
      <c r="H19"/>
      <c r="I19"/>
      <c r="J19"/>
      <c r="K19"/>
      <c r="L19"/>
      <c r="M19"/>
      <c r="N19"/>
      <c r="O19" s="12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61" customFormat="1" ht="12.75" customHeight="1">
      <c r="A20" s="256"/>
      <c r="B20" s="274"/>
      <c r="C20" s="211"/>
      <c r="D20" s="12"/>
      <c r="E20" s="12"/>
      <c r="F20"/>
      <c r="G20"/>
      <c r="H20"/>
      <c r="I20"/>
      <c r="J20"/>
      <c r="K20"/>
      <c r="L20"/>
      <c r="M20"/>
      <c r="N20"/>
      <c r="O20" s="1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 s="59"/>
    </row>
    <row r="21" spans="1:15" ht="12.75" customHeight="1">
      <c r="A21" s="256"/>
      <c r="B21" s="274"/>
      <c r="C21" s="211"/>
      <c r="D21" s="12"/>
      <c r="E21" s="12"/>
      <c r="O21" s="12"/>
    </row>
    <row r="22" spans="1:27" ht="12.75" customHeight="1" thickBot="1">
      <c r="A22" s="256"/>
      <c r="B22" s="274"/>
      <c r="C22" s="211"/>
      <c r="D22" s="145" t="s">
        <v>6</v>
      </c>
      <c r="E22" s="146"/>
      <c r="F22" s="146" t="s">
        <v>7</v>
      </c>
      <c r="G22" s="146"/>
      <c r="H22" s="146"/>
      <c r="I22" s="146" t="s">
        <v>8</v>
      </c>
      <c r="J22" s="146"/>
      <c r="K22" s="146"/>
      <c r="L22" s="192"/>
      <c r="M22" s="84" t="s">
        <v>155</v>
      </c>
      <c r="N22" s="85" t="s">
        <v>156</v>
      </c>
      <c r="O22" s="43" t="s">
        <v>95</v>
      </c>
      <c r="P22" s="136">
        <v>1</v>
      </c>
      <c r="Q22" s="120">
        <v>1</v>
      </c>
      <c r="R22" s="120">
        <v>1</v>
      </c>
      <c r="S22" s="120">
        <v>1</v>
      </c>
      <c r="T22" s="10">
        <v>1</v>
      </c>
      <c r="U22" s="120" t="s">
        <v>178</v>
      </c>
      <c r="V22" s="120" t="s">
        <v>178</v>
      </c>
      <c r="W22" s="120" t="s">
        <v>178</v>
      </c>
      <c r="X22" s="120" t="s">
        <v>178</v>
      </c>
      <c r="Y22" s="120" t="s">
        <v>178</v>
      </c>
      <c r="Z22" s="120" t="s">
        <v>178</v>
      </c>
      <c r="AA22" s="127" t="s">
        <v>178</v>
      </c>
    </row>
    <row r="23" spans="1:28" ht="12.75" customHeight="1">
      <c r="A23" s="256"/>
      <c r="B23" s="274"/>
      <c r="C23" s="211"/>
      <c r="D23" s="168" t="s">
        <v>1</v>
      </c>
      <c r="E23" s="278"/>
      <c r="F23" s="276" t="s">
        <v>5</v>
      </c>
      <c r="G23" s="184"/>
      <c r="H23" s="277"/>
      <c r="I23" s="184" t="s">
        <v>2</v>
      </c>
      <c r="J23" s="184"/>
      <c r="K23" s="184"/>
      <c r="L23" s="185"/>
      <c r="M23" s="83">
        <v>0</v>
      </c>
      <c r="N23" s="87">
        <v>0</v>
      </c>
      <c r="O23" s="51">
        <v>0</v>
      </c>
      <c r="P23" s="72">
        <v>0.20486111111111113</v>
      </c>
      <c r="Q23" s="27">
        <v>0.24305555555555555</v>
      </c>
      <c r="R23" s="27">
        <v>0.2847222222222222</v>
      </c>
      <c r="S23" s="27">
        <v>0.3541666666666667</v>
      </c>
      <c r="T23" s="27">
        <v>0.42430555555555555</v>
      </c>
      <c r="U23" s="28">
        <v>0.5493055555555556</v>
      </c>
      <c r="V23" s="28">
        <v>0.6284722222222222</v>
      </c>
      <c r="W23" s="28">
        <v>0.6611111111111111</v>
      </c>
      <c r="X23" s="28">
        <v>0.6895833333333333</v>
      </c>
      <c r="Y23" s="28">
        <v>0.7333333333333334</v>
      </c>
      <c r="Z23" s="28">
        <v>0.8166666666666668</v>
      </c>
      <c r="AA23" s="126">
        <v>0.8583333333333334</v>
      </c>
      <c r="AB23" t="s">
        <v>164</v>
      </c>
    </row>
    <row r="24" spans="1:27" ht="12.75" customHeight="1">
      <c r="A24" s="256"/>
      <c r="B24" s="274"/>
      <c r="C24" s="211"/>
      <c r="D24" s="186" t="s">
        <v>25</v>
      </c>
      <c r="E24" s="187"/>
      <c r="F24" s="154" t="s">
        <v>22</v>
      </c>
      <c r="G24" s="155"/>
      <c r="H24" s="156"/>
      <c r="I24" s="164" t="s">
        <v>28</v>
      </c>
      <c r="J24" s="164"/>
      <c r="K24" s="164"/>
      <c r="L24" s="165"/>
      <c r="M24" s="86">
        <v>1.2</v>
      </c>
      <c r="N24" s="93">
        <f aca="true" t="shared" si="6" ref="N24:N31">N23+M24</f>
        <v>1.2</v>
      </c>
      <c r="O24" s="49">
        <f>O23+2/24/60</f>
        <v>0.0013888888888888887</v>
      </c>
      <c r="P24" s="2">
        <f aca="true" t="shared" si="7" ref="P24:R31">P23+$O24-$O23</f>
        <v>0.20625000000000002</v>
      </c>
      <c r="Q24" s="8">
        <f t="shared" si="7"/>
        <v>0.24444444444444444</v>
      </c>
      <c r="R24" s="8">
        <f t="shared" si="7"/>
        <v>0.2861111111111111</v>
      </c>
      <c r="S24" s="8">
        <f>S23+$O24-$O23</f>
        <v>0.35555555555555557</v>
      </c>
      <c r="T24" s="3">
        <f>T23+$O24-$O23</f>
        <v>0.42569444444444443</v>
      </c>
      <c r="U24" s="3">
        <f>U23+$O24-$O23</f>
        <v>0.5506944444444445</v>
      </c>
      <c r="V24" s="3">
        <f>V23+$O24-$O23</f>
        <v>0.6298611111111111</v>
      </c>
      <c r="W24" s="3">
        <f aca="true" t="shared" si="8" ref="W24:X28">W23+$O24-$O23</f>
        <v>0.6625</v>
      </c>
      <c r="X24" s="3">
        <f t="shared" si="8"/>
        <v>0.6909722222222222</v>
      </c>
      <c r="Y24" s="3">
        <f aca="true" t="shared" si="9" ref="Y24:AA28">Y23+$O24-$O23</f>
        <v>0.7347222222222223</v>
      </c>
      <c r="Z24" s="3">
        <f t="shared" si="9"/>
        <v>0.8180555555555556</v>
      </c>
      <c r="AA24" s="111">
        <f t="shared" si="9"/>
        <v>0.8597222222222223</v>
      </c>
    </row>
    <row r="25" spans="1:27" ht="12.75" customHeight="1">
      <c r="A25" s="256"/>
      <c r="B25" s="274"/>
      <c r="C25" s="211"/>
      <c r="D25" s="188"/>
      <c r="E25" s="189"/>
      <c r="F25" s="157"/>
      <c r="G25" s="158"/>
      <c r="H25" s="159"/>
      <c r="I25" s="164" t="s">
        <v>33</v>
      </c>
      <c r="J25" s="164"/>
      <c r="K25" s="164"/>
      <c r="L25" s="165"/>
      <c r="M25" s="86">
        <v>0.5</v>
      </c>
      <c r="N25" s="93">
        <f t="shared" si="6"/>
        <v>1.7</v>
      </c>
      <c r="O25" s="49">
        <f>O24+1/24/60</f>
        <v>0.002083333333333333</v>
      </c>
      <c r="P25" s="2">
        <f t="shared" si="7"/>
        <v>0.20694444444444446</v>
      </c>
      <c r="Q25" s="8">
        <f t="shared" si="7"/>
        <v>0.24513888888888888</v>
      </c>
      <c r="R25" s="8">
        <f t="shared" si="7"/>
        <v>0.28680555555555554</v>
      </c>
      <c r="S25" s="8">
        <f>S24+$O25-$O24</f>
        <v>0.35625</v>
      </c>
      <c r="T25" s="3">
        <f aca="true" t="shared" si="10" ref="T25:V28">T24+$O25-$O24</f>
        <v>0.4263888888888889</v>
      </c>
      <c r="U25" s="3">
        <f t="shared" si="10"/>
        <v>0.5513888888888889</v>
      </c>
      <c r="V25" s="3">
        <f t="shared" si="10"/>
        <v>0.6305555555555555</v>
      </c>
      <c r="W25" s="3">
        <f t="shared" si="8"/>
        <v>0.6631944444444444</v>
      </c>
      <c r="X25" s="3">
        <f t="shared" si="8"/>
        <v>0.6916666666666667</v>
      </c>
      <c r="Y25" s="3">
        <f t="shared" si="9"/>
        <v>0.7354166666666667</v>
      </c>
      <c r="Z25" s="3">
        <f t="shared" si="9"/>
        <v>0.8187500000000001</v>
      </c>
      <c r="AA25" s="111">
        <f t="shared" si="9"/>
        <v>0.8604166666666667</v>
      </c>
    </row>
    <row r="26" spans="1:27" ht="12.75" customHeight="1">
      <c r="A26" s="256"/>
      <c r="B26" s="274"/>
      <c r="C26" s="211"/>
      <c r="D26" s="222"/>
      <c r="E26" s="223"/>
      <c r="F26" s="219"/>
      <c r="G26" s="220"/>
      <c r="H26" s="221"/>
      <c r="I26" s="164" t="s">
        <v>34</v>
      </c>
      <c r="J26" s="164"/>
      <c r="K26" s="164"/>
      <c r="L26" s="165"/>
      <c r="M26" s="86">
        <v>0.5</v>
      </c>
      <c r="N26" s="93">
        <f t="shared" si="6"/>
        <v>2.2</v>
      </c>
      <c r="O26" s="49">
        <f>O25+2/24/60</f>
        <v>0.0034722222222222216</v>
      </c>
      <c r="P26" s="2">
        <f t="shared" si="7"/>
        <v>0.20833333333333334</v>
      </c>
      <c r="Q26" s="8">
        <f t="shared" si="7"/>
        <v>0.24652777777777776</v>
      </c>
      <c r="R26" s="8">
        <f t="shared" si="7"/>
        <v>0.2881944444444444</v>
      </c>
      <c r="S26" s="8">
        <f>S25+$O26-$O25</f>
        <v>0.3576388888888889</v>
      </c>
      <c r="T26" s="3">
        <f t="shared" si="10"/>
        <v>0.42777777777777776</v>
      </c>
      <c r="U26" s="3">
        <f t="shared" si="10"/>
        <v>0.5527777777777778</v>
      </c>
      <c r="V26" s="3">
        <f t="shared" si="10"/>
        <v>0.6319444444444444</v>
      </c>
      <c r="W26" s="3">
        <f t="shared" si="8"/>
        <v>0.6645833333333333</v>
      </c>
      <c r="X26" s="3">
        <f t="shared" si="8"/>
        <v>0.6930555555555555</v>
      </c>
      <c r="Y26" s="3">
        <f t="shared" si="9"/>
        <v>0.7368055555555556</v>
      </c>
      <c r="Z26" s="3">
        <f t="shared" si="9"/>
        <v>0.820138888888889</v>
      </c>
      <c r="AA26" s="111">
        <f t="shared" si="9"/>
        <v>0.8618055555555556</v>
      </c>
    </row>
    <row r="27" spans="1:27" ht="12.75" customHeight="1">
      <c r="A27" s="256"/>
      <c r="B27" s="274"/>
      <c r="C27" s="211"/>
      <c r="D27" s="186" t="s">
        <v>23</v>
      </c>
      <c r="E27" s="187"/>
      <c r="F27" s="154" t="s">
        <v>22</v>
      </c>
      <c r="G27" s="155"/>
      <c r="H27" s="156"/>
      <c r="I27" s="164" t="s">
        <v>162</v>
      </c>
      <c r="J27" s="164"/>
      <c r="K27" s="164"/>
      <c r="L27" s="165"/>
      <c r="M27" s="86">
        <v>0.8</v>
      </c>
      <c r="N27" s="93">
        <f t="shared" si="6"/>
        <v>3</v>
      </c>
      <c r="O27" s="49">
        <f>O26+1/24/60</f>
        <v>0.004166666666666666</v>
      </c>
      <c r="P27" s="2">
        <f t="shared" si="7"/>
        <v>0.2090277777777778</v>
      </c>
      <c r="Q27" s="8">
        <f t="shared" si="7"/>
        <v>0.24722222222222223</v>
      </c>
      <c r="R27" s="8">
        <f t="shared" si="7"/>
        <v>0.28888888888888886</v>
      </c>
      <c r="S27" s="8">
        <f>S26+$O27-$O26</f>
        <v>0.35833333333333334</v>
      </c>
      <c r="T27" s="3">
        <f t="shared" si="10"/>
        <v>0.4284722222222222</v>
      </c>
      <c r="U27" s="3">
        <f t="shared" si="10"/>
        <v>0.5534722222222223</v>
      </c>
      <c r="V27" s="3">
        <f t="shared" si="10"/>
        <v>0.6326388888888889</v>
      </c>
      <c r="W27" s="3">
        <f t="shared" si="8"/>
        <v>0.6652777777777777</v>
      </c>
      <c r="X27" s="3">
        <f t="shared" si="8"/>
        <v>0.69375</v>
      </c>
      <c r="Y27" s="3">
        <f t="shared" si="9"/>
        <v>0.7375</v>
      </c>
      <c r="Z27" s="3">
        <f t="shared" si="9"/>
        <v>0.8208333333333334</v>
      </c>
      <c r="AA27" s="111">
        <f t="shared" si="9"/>
        <v>0.8625</v>
      </c>
    </row>
    <row r="28" spans="1:27" ht="12.75" customHeight="1">
      <c r="A28" s="256"/>
      <c r="B28" s="274"/>
      <c r="C28" s="211"/>
      <c r="D28" s="188"/>
      <c r="E28" s="189"/>
      <c r="F28" s="157"/>
      <c r="G28" s="158"/>
      <c r="H28" s="159"/>
      <c r="I28" s="164" t="s">
        <v>19</v>
      </c>
      <c r="J28" s="164"/>
      <c r="K28" s="164"/>
      <c r="L28" s="165"/>
      <c r="M28" s="86">
        <v>1.1</v>
      </c>
      <c r="N28" s="93">
        <f>N27+M28</f>
        <v>4.1</v>
      </c>
      <c r="O28" s="49">
        <f>O27+1/24/60</f>
        <v>0.00486111111111111</v>
      </c>
      <c r="P28" s="2">
        <f>P27+$O28-$O27</f>
        <v>0.20972222222222225</v>
      </c>
      <c r="Q28" s="8">
        <f>Q27+$O28-$O27</f>
        <v>0.24791666666666667</v>
      </c>
      <c r="R28" s="8">
        <f>R27+$O28-$O27</f>
        <v>0.2895833333333333</v>
      </c>
      <c r="S28" s="8">
        <f>S27+$O28-$O27</f>
        <v>0.3590277777777778</v>
      </c>
      <c r="T28" s="3">
        <f t="shared" si="10"/>
        <v>0.42916666666666664</v>
      </c>
      <c r="U28" s="3">
        <f t="shared" si="10"/>
        <v>0.5541666666666667</v>
      </c>
      <c r="V28" s="3">
        <f t="shared" si="10"/>
        <v>0.6333333333333333</v>
      </c>
      <c r="W28" s="3">
        <f t="shared" si="8"/>
        <v>0.6659722222222222</v>
      </c>
      <c r="X28" s="3">
        <f t="shared" si="8"/>
        <v>0.6944444444444444</v>
      </c>
      <c r="Y28" s="3">
        <f t="shared" si="9"/>
        <v>0.7381944444444445</v>
      </c>
      <c r="Z28" s="3">
        <f t="shared" si="9"/>
        <v>0.8215277777777779</v>
      </c>
      <c r="AA28" s="111">
        <f t="shared" si="9"/>
        <v>0.8631944444444445</v>
      </c>
    </row>
    <row r="29" spans="1:27" ht="12.75" customHeight="1">
      <c r="A29" s="256"/>
      <c r="B29" s="274"/>
      <c r="C29" s="211"/>
      <c r="D29" s="222"/>
      <c r="E29" s="223"/>
      <c r="F29" s="219"/>
      <c r="G29" s="220"/>
      <c r="H29" s="221"/>
      <c r="I29" s="164" t="s">
        <v>36</v>
      </c>
      <c r="J29" s="164"/>
      <c r="K29" s="164"/>
      <c r="L29" s="165"/>
      <c r="M29" s="86">
        <v>0.3</v>
      </c>
      <c r="N29" s="93">
        <f>N28+M29</f>
        <v>4.3999999999999995</v>
      </c>
      <c r="O29" s="49">
        <f>O28+1/24/60</f>
        <v>0.005555555555555555</v>
      </c>
      <c r="P29" s="2">
        <f>P27+$O29-$O27</f>
        <v>0.2104166666666667</v>
      </c>
      <c r="Q29" s="8">
        <f>Q27+$O29-$O27</f>
        <v>0.24861111111111112</v>
      </c>
      <c r="R29" s="8">
        <f>R27+$O29-$O27</f>
        <v>0.29027777777777775</v>
      </c>
      <c r="S29" s="8">
        <f aca="true" t="shared" si="11" ref="S29:Z29">S27+$O29-$O27</f>
        <v>0.3597222222222222</v>
      </c>
      <c r="T29" s="3">
        <f>T27+$O29-$O27</f>
        <v>0.4298611111111111</v>
      </c>
      <c r="U29" s="3">
        <f>U27+$O29-$O27</f>
        <v>0.5548611111111111</v>
      </c>
      <c r="V29" s="3">
        <f t="shared" si="11"/>
        <v>0.6340277777777777</v>
      </c>
      <c r="W29" s="3">
        <f>W27+$O29-$O27</f>
        <v>0.6666666666666666</v>
      </c>
      <c r="X29" s="3">
        <f t="shared" si="11"/>
        <v>0.6951388888888889</v>
      </c>
      <c r="Y29" s="3">
        <f>Y27+$O29-$O27</f>
        <v>0.7388888888888889</v>
      </c>
      <c r="Z29" s="3">
        <f t="shared" si="11"/>
        <v>0.8222222222222223</v>
      </c>
      <c r="AA29" s="111">
        <f>AA27+$O29-$O27</f>
        <v>0.8638888888888889</v>
      </c>
    </row>
    <row r="30" spans="1:27" ht="12.75" customHeight="1">
      <c r="A30" s="256"/>
      <c r="B30" s="274"/>
      <c r="C30" s="211"/>
      <c r="D30" s="186" t="s">
        <v>9</v>
      </c>
      <c r="E30" s="187"/>
      <c r="F30" s="154" t="s">
        <v>10</v>
      </c>
      <c r="G30" s="155"/>
      <c r="H30" s="156"/>
      <c r="I30" s="164" t="s">
        <v>12</v>
      </c>
      <c r="J30" s="164"/>
      <c r="K30" s="164"/>
      <c r="L30" s="165"/>
      <c r="M30" s="86">
        <v>1.6</v>
      </c>
      <c r="N30" s="93">
        <f>N29+M30</f>
        <v>6</v>
      </c>
      <c r="O30" s="49">
        <f>O29+1/24/60</f>
        <v>0.0062499999999999995</v>
      </c>
      <c r="P30" s="2">
        <f aca="true" t="shared" si="12" ref="P30:Z30">P29+$O30-$O29</f>
        <v>0.21111111111111114</v>
      </c>
      <c r="Q30" s="8">
        <f t="shared" si="12"/>
        <v>0.24930555555555553</v>
      </c>
      <c r="R30" s="8">
        <f t="shared" si="12"/>
        <v>0.2909722222222222</v>
      </c>
      <c r="S30" s="8">
        <f t="shared" si="12"/>
        <v>0.36041666666666666</v>
      </c>
      <c r="T30" s="3">
        <f t="shared" si="12"/>
        <v>0.4305555555555555</v>
      </c>
      <c r="U30" s="3">
        <f t="shared" si="12"/>
        <v>0.5555555555555556</v>
      </c>
      <c r="V30" s="3">
        <f t="shared" si="12"/>
        <v>0.6347222222222222</v>
      </c>
      <c r="W30" s="3">
        <f t="shared" si="12"/>
        <v>0.6673611111111111</v>
      </c>
      <c r="X30" s="3">
        <f t="shared" si="12"/>
        <v>0.6958333333333333</v>
      </c>
      <c r="Y30" s="3">
        <f t="shared" si="12"/>
        <v>0.7395833333333334</v>
      </c>
      <c r="Z30" s="3">
        <f t="shared" si="12"/>
        <v>0.8229166666666667</v>
      </c>
      <c r="AA30" s="111">
        <f>AA29+2/24/60</f>
        <v>0.8652777777777778</v>
      </c>
    </row>
    <row r="31" spans="1:27" ht="12.75" customHeight="1" thickBot="1">
      <c r="A31" s="256"/>
      <c r="B31" s="275"/>
      <c r="C31" s="211"/>
      <c r="D31" s="190"/>
      <c r="E31" s="191"/>
      <c r="F31" s="262"/>
      <c r="G31" s="263"/>
      <c r="H31" s="264"/>
      <c r="I31" s="231" t="s">
        <v>11</v>
      </c>
      <c r="J31" s="231"/>
      <c r="K31" s="231"/>
      <c r="L31" s="232"/>
      <c r="M31" s="94">
        <v>0.8</v>
      </c>
      <c r="N31" s="95">
        <f t="shared" si="6"/>
        <v>6.8</v>
      </c>
      <c r="O31" s="50">
        <f>O30+2/24/60</f>
        <v>0.007638888888888888</v>
      </c>
      <c r="P31" s="71">
        <f t="shared" si="7"/>
        <v>0.21250000000000002</v>
      </c>
      <c r="Q31" s="30">
        <f t="shared" si="7"/>
        <v>0.25069444444444444</v>
      </c>
      <c r="R31" s="30">
        <f t="shared" si="7"/>
        <v>0.29236111111111107</v>
      </c>
      <c r="S31" s="30">
        <f aca="true" t="shared" si="13" ref="S31:AA31">S30+$O31-$O30</f>
        <v>0.36180555555555555</v>
      </c>
      <c r="T31" s="30">
        <f t="shared" si="13"/>
        <v>0.4319444444444444</v>
      </c>
      <c r="U31" s="30">
        <f t="shared" si="13"/>
        <v>0.5569444444444445</v>
      </c>
      <c r="V31" s="30">
        <f t="shared" si="13"/>
        <v>0.6361111111111111</v>
      </c>
      <c r="W31" s="30">
        <f t="shared" si="13"/>
        <v>0.66875</v>
      </c>
      <c r="X31" s="30">
        <f t="shared" si="13"/>
        <v>0.6972222222222222</v>
      </c>
      <c r="Y31" s="30">
        <f t="shared" si="13"/>
        <v>0.7409722222222223</v>
      </c>
      <c r="Z31" s="30">
        <f t="shared" si="13"/>
        <v>0.8243055555555556</v>
      </c>
      <c r="AA31" s="113">
        <f t="shared" si="13"/>
        <v>0.8666666666666667</v>
      </c>
    </row>
    <row r="32" spans="1:15" ht="12.75" customHeight="1">
      <c r="A32" s="215" t="s">
        <v>93</v>
      </c>
      <c r="B32" s="216"/>
      <c r="C32" s="211"/>
      <c r="D32" s="12"/>
      <c r="E32" s="12"/>
      <c r="O32" s="12"/>
    </row>
    <row r="33" spans="1:15" ht="12.75" customHeight="1">
      <c r="A33" s="216"/>
      <c r="B33" s="216"/>
      <c r="C33" s="211"/>
      <c r="D33" s="12"/>
      <c r="E33" s="12"/>
      <c r="O33" s="12"/>
    </row>
    <row r="34" spans="1:15" ht="12.75" customHeight="1">
      <c r="A34" s="216"/>
      <c r="B34" s="216"/>
      <c r="C34" s="211"/>
      <c r="D34" s="12"/>
      <c r="E34" s="12"/>
      <c r="O34" s="12"/>
    </row>
    <row r="35" spans="1:15" ht="12.75" customHeight="1">
      <c r="A35" s="216"/>
      <c r="B35" s="216"/>
      <c r="C35" s="211"/>
      <c r="D35" s="12"/>
      <c r="E35" s="12"/>
      <c r="O35" s="12"/>
    </row>
    <row r="36" spans="4:15" ht="12.75" customHeight="1">
      <c r="D36" s="12"/>
      <c r="E36" s="12"/>
      <c r="O36" s="12"/>
    </row>
    <row r="37" spans="4:15" ht="12.75" customHeight="1">
      <c r="D37" s="12"/>
      <c r="E37" s="12"/>
      <c r="O37" s="12"/>
    </row>
    <row r="38" spans="4:15" ht="12.75" customHeight="1">
      <c r="D38" s="12"/>
      <c r="E38" s="12"/>
      <c r="O38" s="12"/>
    </row>
    <row r="39" spans="4:15" ht="12.75" customHeight="1">
      <c r="D39" s="12"/>
      <c r="E39" s="12"/>
      <c r="O39" s="12"/>
    </row>
    <row r="40" spans="4:15" ht="12.75" customHeight="1">
      <c r="D40" s="12"/>
      <c r="E40" s="12"/>
      <c r="O40" s="12"/>
    </row>
    <row r="41" spans="4:15" ht="12.75" customHeight="1">
      <c r="D41" s="12"/>
      <c r="E41" s="12"/>
      <c r="O41" s="12"/>
    </row>
    <row r="42" spans="4:15" ht="12.75" customHeight="1">
      <c r="D42" s="12"/>
      <c r="E42" s="12"/>
      <c r="O42" s="12"/>
    </row>
    <row r="43" ht="12.75" customHeight="1">
      <c r="O43" s="12"/>
    </row>
    <row r="44" ht="12.75" customHeight="1">
      <c r="O44" s="12"/>
    </row>
    <row r="45" ht="12.75" customHeight="1">
      <c r="O45" s="12"/>
    </row>
    <row r="46" ht="12.75" customHeight="1">
      <c r="O46" s="12"/>
    </row>
    <row r="47" ht="12.75" customHeight="1">
      <c r="O47" s="12"/>
    </row>
    <row r="48" ht="12.75" customHeight="1">
      <c r="O48" s="12"/>
    </row>
    <row r="49" ht="12.75" customHeight="1">
      <c r="O49" s="12"/>
    </row>
    <row r="50" ht="12.75" customHeight="1">
      <c r="O50" s="12"/>
    </row>
    <row r="51" ht="12.75" customHeight="1">
      <c r="O51" s="12"/>
    </row>
    <row r="52" ht="12.75" customHeight="1">
      <c r="O52" s="12"/>
    </row>
    <row r="53" ht="12.75" customHeight="1">
      <c r="O53" s="12"/>
    </row>
    <row r="54" ht="12.75" customHeight="1">
      <c r="O54" s="12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49">
    <mergeCell ref="I8:L8"/>
    <mergeCell ref="I9:L9"/>
    <mergeCell ref="F30:H31"/>
    <mergeCell ref="I11:L11"/>
    <mergeCell ref="I12:L12"/>
    <mergeCell ref="I13:L13"/>
    <mergeCell ref="F16:H16"/>
    <mergeCell ref="D11:E15"/>
    <mergeCell ref="I5:L5"/>
    <mergeCell ref="F6:H6"/>
    <mergeCell ref="D6:E7"/>
    <mergeCell ref="I6:L6"/>
    <mergeCell ref="I7:L7"/>
    <mergeCell ref="D8:E10"/>
    <mergeCell ref="F8:H10"/>
    <mergeCell ref="I10:L10"/>
    <mergeCell ref="D30:E31"/>
    <mergeCell ref="F22:H22"/>
    <mergeCell ref="I31:L31"/>
    <mergeCell ref="I30:L30"/>
    <mergeCell ref="I27:L27"/>
    <mergeCell ref="I28:L28"/>
    <mergeCell ref="D24:E26"/>
    <mergeCell ref="F24:H26"/>
    <mergeCell ref="D22:E22"/>
    <mergeCell ref="I22:L22"/>
    <mergeCell ref="F23:H23"/>
    <mergeCell ref="A32:B35"/>
    <mergeCell ref="C1:C35"/>
    <mergeCell ref="D23:E23"/>
    <mergeCell ref="F7:H7"/>
    <mergeCell ref="D5:E5"/>
    <mergeCell ref="F5:H5"/>
    <mergeCell ref="A1:A31"/>
    <mergeCell ref="B1:B31"/>
    <mergeCell ref="F11:H11"/>
    <mergeCell ref="I14:L14"/>
    <mergeCell ref="I15:L15"/>
    <mergeCell ref="F12:H13"/>
    <mergeCell ref="D27:E29"/>
    <mergeCell ref="F27:H29"/>
    <mergeCell ref="I29:L29"/>
    <mergeCell ref="F14:H15"/>
    <mergeCell ref="D16:E16"/>
    <mergeCell ref="I25:L25"/>
    <mergeCell ref="I24:L24"/>
    <mergeCell ref="I26:L26"/>
    <mergeCell ref="I23:L23"/>
    <mergeCell ref="I16:L16"/>
  </mergeCells>
  <printOptions/>
  <pageMargins left="0.2755905511811024" right="0.4724409448818898" top="0.2755905511811024" bottom="0.2755905511811024" header="0.5118110236220472" footer="0.5118110236220472"/>
  <pageSetup horizontalDpi="300" verticalDpi="300" orientation="landscape" paperSize="9" scale="87" r:id="rId1"/>
  <colBreaks count="1" manualBreakCount="1">
    <brk id="30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Q32"/>
  <sheetViews>
    <sheetView tabSelected="1" workbookViewId="0" topLeftCell="A1">
      <selection activeCell="A1" sqref="A1:A28"/>
    </sheetView>
  </sheetViews>
  <sheetFormatPr defaultColWidth="9.140625" defaultRowHeight="12.75"/>
  <cols>
    <col min="1" max="1" width="3.7109375" style="0" customWidth="1"/>
    <col min="2" max="2" width="7.140625" style="0" customWidth="1"/>
    <col min="3" max="14" width="5.421875" style="0" customWidth="1"/>
    <col min="15" max="15" width="5.421875" style="0" hidden="1" customWidth="1"/>
    <col min="16" max="22" width="5.421875" style="0" customWidth="1"/>
  </cols>
  <sheetData>
    <row r="1" spans="1:5" ht="12.75" customHeight="1">
      <c r="A1" s="256" t="s">
        <v>92</v>
      </c>
      <c r="B1" s="273" t="s">
        <v>174</v>
      </c>
      <c r="C1" s="236" t="s">
        <v>153</v>
      </c>
      <c r="D1" s="12"/>
      <c r="E1" s="12"/>
    </row>
    <row r="2" spans="1:5" ht="12.75" customHeight="1">
      <c r="A2" s="256"/>
      <c r="B2" s="274"/>
      <c r="C2" s="236"/>
      <c r="D2" s="12"/>
      <c r="E2" s="12"/>
    </row>
    <row r="3" spans="1:5" ht="12.75" customHeight="1">
      <c r="A3" s="256"/>
      <c r="B3" s="274"/>
      <c r="C3" s="236"/>
      <c r="D3" s="12"/>
      <c r="E3" s="12"/>
    </row>
    <row r="4" spans="1:5" ht="12.75" customHeight="1">
      <c r="A4" s="256"/>
      <c r="B4" s="274"/>
      <c r="C4" s="236"/>
      <c r="D4" s="12"/>
      <c r="E4" s="12"/>
    </row>
    <row r="5" spans="1:17" ht="13.5" customHeight="1" thickBot="1">
      <c r="A5" s="256"/>
      <c r="B5" s="274"/>
      <c r="C5" s="236"/>
      <c r="D5" s="145" t="s">
        <v>6</v>
      </c>
      <c r="E5" s="146"/>
      <c r="F5" s="146" t="s">
        <v>7</v>
      </c>
      <c r="G5" s="146"/>
      <c r="H5" s="146"/>
      <c r="I5" s="170" t="s">
        <v>8</v>
      </c>
      <c r="J5" s="171"/>
      <c r="K5" s="171"/>
      <c r="L5" s="172"/>
      <c r="M5" s="84" t="s">
        <v>155</v>
      </c>
      <c r="N5" s="85" t="s">
        <v>156</v>
      </c>
      <c r="O5" s="43" t="s">
        <v>95</v>
      </c>
      <c r="P5" s="13">
        <v>1</v>
      </c>
      <c r="Q5" s="14">
        <v>1</v>
      </c>
    </row>
    <row r="6" spans="1:17" ht="12.75" customHeight="1">
      <c r="A6" s="256"/>
      <c r="B6" s="274"/>
      <c r="C6" s="236"/>
      <c r="D6" s="237" t="s">
        <v>9</v>
      </c>
      <c r="E6" s="238"/>
      <c r="F6" s="241" t="s">
        <v>10</v>
      </c>
      <c r="G6" s="241"/>
      <c r="H6" s="241"/>
      <c r="I6" s="307" t="s">
        <v>11</v>
      </c>
      <c r="J6" s="308"/>
      <c r="K6" s="308"/>
      <c r="L6" s="309"/>
      <c r="M6" s="98">
        <v>0</v>
      </c>
      <c r="N6" s="99">
        <v>0</v>
      </c>
      <c r="O6" s="47">
        <v>0</v>
      </c>
      <c r="P6" s="73">
        <v>0.44097222222222227</v>
      </c>
      <c r="Q6" s="78">
        <v>0.5243055555555556</v>
      </c>
    </row>
    <row r="7" spans="1:17" ht="13.5" customHeight="1">
      <c r="A7" s="256"/>
      <c r="B7" s="274"/>
      <c r="C7" s="236"/>
      <c r="D7" s="239"/>
      <c r="E7" s="240"/>
      <c r="F7" s="139" t="s">
        <v>13</v>
      </c>
      <c r="G7" s="139"/>
      <c r="H7" s="139"/>
      <c r="I7" s="194" t="s">
        <v>21</v>
      </c>
      <c r="J7" s="195"/>
      <c r="K7" s="195"/>
      <c r="L7" s="196"/>
      <c r="M7" s="100">
        <v>0.8</v>
      </c>
      <c r="N7" s="106">
        <f aca="true" t="shared" si="0" ref="N7:N13">N6+M7</f>
        <v>0.8</v>
      </c>
      <c r="O7" s="48">
        <f>O6+1/24/60</f>
        <v>0.0006944444444444444</v>
      </c>
      <c r="P7" s="31">
        <f aca="true" t="shared" si="1" ref="P7:P13">P6+$O7-$O6</f>
        <v>0.4416666666666667</v>
      </c>
      <c r="Q7" s="7">
        <f>Q6+1/24/60</f>
        <v>0.525</v>
      </c>
    </row>
    <row r="8" spans="1:17" ht="13.5" customHeight="1">
      <c r="A8" s="256"/>
      <c r="B8" s="274"/>
      <c r="C8" s="236"/>
      <c r="D8" s="134" t="s">
        <v>23</v>
      </c>
      <c r="E8" s="135"/>
      <c r="F8" s="199" t="s">
        <v>22</v>
      </c>
      <c r="G8" s="200"/>
      <c r="H8" s="201"/>
      <c r="I8" s="194" t="s">
        <v>24</v>
      </c>
      <c r="J8" s="195"/>
      <c r="K8" s="195"/>
      <c r="L8" s="196"/>
      <c r="M8" s="100">
        <v>1.5</v>
      </c>
      <c r="N8" s="106">
        <f t="shared" si="0"/>
        <v>2.3</v>
      </c>
      <c r="O8" s="48">
        <f>O7+1/24/60</f>
        <v>0.0013888888888888887</v>
      </c>
      <c r="P8" s="31">
        <f t="shared" si="1"/>
        <v>0.44236111111111115</v>
      </c>
      <c r="Q8" s="7">
        <f>Q7+$O8-$O7</f>
        <v>0.5256944444444445</v>
      </c>
    </row>
    <row r="9" spans="1:17" ht="13.5" customHeight="1">
      <c r="A9" s="256"/>
      <c r="B9" s="274"/>
      <c r="C9" s="236"/>
      <c r="D9" s="197"/>
      <c r="E9" s="198"/>
      <c r="F9" s="202"/>
      <c r="G9" s="203"/>
      <c r="H9" s="204"/>
      <c r="I9" s="194" t="s">
        <v>15</v>
      </c>
      <c r="J9" s="195"/>
      <c r="K9" s="195"/>
      <c r="L9" s="196"/>
      <c r="M9" s="100">
        <v>0.3</v>
      </c>
      <c r="N9" s="106">
        <f t="shared" si="0"/>
        <v>2.5999999999999996</v>
      </c>
      <c r="O9" s="48">
        <f>O8</f>
        <v>0.0013888888888888887</v>
      </c>
      <c r="P9" s="31">
        <f t="shared" si="1"/>
        <v>0.44236111111111115</v>
      </c>
      <c r="Q9" s="7">
        <f>Q8+1/24/60</f>
        <v>0.5263888888888889</v>
      </c>
    </row>
    <row r="10" spans="1:17" ht="13.5" customHeight="1">
      <c r="A10" s="256"/>
      <c r="B10" s="274"/>
      <c r="C10" s="236"/>
      <c r="D10" s="160"/>
      <c r="E10" s="161"/>
      <c r="F10" s="205"/>
      <c r="G10" s="206"/>
      <c r="H10" s="207"/>
      <c r="I10" s="194" t="s">
        <v>161</v>
      </c>
      <c r="J10" s="195"/>
      <c r="K10" s="195"/>
      <c r="L10" s="196"/>
      <c r="M10" s="100">
        <v>1.2</v>
      </c>
      <c r="N10" s="106">
        <f t="shared" si="0"/>
        <v>3.8</v>
      </c>
      <c r="O10" s="48">
        <f>O9+1/24/60</f>
        <v>0.002083333333333333</v>
      </c>
      <c r="P10" s="31">
        <f t="shared" si="1"/>
        <v>0.4430555555555556</v>
      </c>
      <c r="Q10" s="7">
        <f>Q9+1/24/60</f>
        <v>0.5270833333333333</v>
      </c>
    </row>
    <row r="11" spans="1:17" ht="13.5" customHeight="1">
      <c r="A11" s="256"/>
      <c r="B11" s="274"/>
      <c r="C11" s="236"/>
      <c r="D11" s="134" t="s">
        <v>25</v>
      </c>
      <c r="E11" s="135"/>
      <c r="F11" s="139" t="s">
        <v>22</v>
      </c>
      <c r="G11" s="139"/>
      <c r="H11" s="139"/>
      <c r="I11" s="194" t="s">
        <v>35</v>
      </c>
      <c r="J11" s="195"/>
      <c r="K11" s="195"/>
      <c r="L11" s="196"/>
      <c r="M11" s="100">
        <v>0.8</v>
      </c>
      <c r="N11" s="106">
        <f t="shared" si="0"/>
        <v>4.6</v>
      </c>
      <c r="O11" s="49">
        <f>O10+2/24/60</f>
        <v>0.0034722222222222216</v>
      </c>
      <c r="P11" s="31">
        <f t="shared" si="1"/>
        <v>0.4444444444444445</v>
      </c>
      <c r="Q11" s="7">
        <f>Q10+1/24/60</f>
        <v>0.5277777777777778</v>
      </c>
    </row>
    <row r="12" spans="1:17" ht="13.5" customHeight="1">
      <c r="A12" s="256"/>
      <c r="B12" s="274"/>
      <c r="C12" s="236"/>
      <c r="D12" s="197"/>
      <c r="E12" s="198"/>
      <c r="F12" s="199" t="s">
        <v>13</v>
      </c>
      <c r="G12" s="200"/>
      <c r="H12" s="201"/>
      <c r="I12" s="194" t="s">
        <v>175</v>
      </c>
      <c r="J12" s="195"/>
      <c r="K12" s="195"/>
      <c r="L12" s="196"/>
      <c r="M12" s="100">
        <v>1</v>
      </c>
      <c r="N12" s="106">
        <f t="shared" si="0"/>
        <v>5.6</v>
      </c>
      <c r="O12" s="48">
        <f>O11+2/24/60</f>
        <v>0.00486111111111111</v>
      </c>
      <c r="P12" s="31">
        <f t="shared" si="1"/>
        <v>0.44583333333333336</v>
      </c>
      <c r="Q12" s="7">
        <f>Q11+$O12-$O11</f>
        <v>0.5291666666666667</v>
      </c>
    </row>
    <row r="13" spans="1:17" ht="12.75" customHeight="1" thickBot="1">
      <c r="A13" s="256"/>
      <c r="B13" s="274"/>
      <c r="C13" s="236"/>
      <c r="D13" s="268"/>
      <c r="E13" s="269"/>
      <c r="F13" s="233" t="s">
        <v>14</v>
      </c>
      <c r="G13" s="234"/>
      <c r="H13" s="270"/>
      <c r="I13" s="233" t="s">
        <v>177</v>
      </c>
      <c r="J13" s="234"/>
      <c r="K13" s="234"/>
      <c r="L13" s="235"/>
      <c r="M13" s="103">
        <v>1.3</v>
      </c>
      <c r="N13" s="108">
        <f t="shared" si="0"/>
        <v>6.8999999999999995</v>
      </c>
      <c r="O13" s="50">
        <f>O12+3/24/60</f>
        <v>0.006944444444444444</v>
      </c>
      <c r="P13" s="34">
        <f t="shared" si="1"/>
        <v>0.4479166666666667</v>
      </c>
      <c r="Q13" s="76">
        <f>Q12+$O13-$O12</f>
        <v>0.53125</v>
      </c>
    </row>
    <row r="14" spans="1:15" ht="12.75" customHeight="1">
      <c r="A14" s="256"/>
      <c r="B14" s="274"/>
      <c r="C14" s="236"/>
      <c r="D14" s="12"/>
      <c r="E14" s="12"/>
      <c r="M14" s="33"/>
      <c r="N14" s="33"/>
      <c r="O14" s="12"/>
    </row>
    <row r="15" spans="1:17" s="61" customFormat="1" ht="12.75" customHeight="1">
      <c r="A15" s="256"/>
      <c r="B15" s="274"/>
      <c r="C15" s="236"/>
      <c r="D15" s="12"/>
      <c r="E15" s="12"/>
      <c r="F15"/>
      <c r="G15"/>
      <c r="H15"/>
      <c r="I15"/>
      <c r="J15"/>
      <c r="K15"/>
      <c r="L15"/>
      <c r="M15" s="33"/>
      <c r="N15" s="33"/>
      <c r="O15" s="12"/>
      <c r="P15"/>
      <c r="Q15"/>
    </row>
    <row r="16" spans="1:17" s="61" customFormat="1" ht="12.75" customHeight="1">
      <c r="A16" s="256"/>
      <c r="B16" s="274"/>
      <c r="C16" s="236"/>
      <c r="D16" s="12"/>
      <c r="E16" s="12"/>
      <c r="F16"/>
      <c r="G16"/>
      <c r="H16"/>
      <c r="I16"/>
      <c r="J16"/>
      <c r="K16"/>
      <c r="L16"/>
      <c r="M16" s="33"/>
      <c r="N16" s="33"/>
      <c r="O16" s="12"/>
      <c r="P16"/>
      <c r="Q16"/>
    </row>
    <row r="17" spans="1:17" s="61" customFormat="1" ht="12.75" customHeight="1">
      <c r="A17" s="256"/>
      <c r="B17" s="274"/>
      <c r="C17" s="236"/>
      <c r="D17" s="12"/>
      <c r="E17" s="12"/>
      <c r="F17"/>
      <c r="G17"/>
      <c r="H17"/>
      <c r="I17"/>
      <c r="J17"/>
      <c r="K17"/>
      <c r="L17"/>
      <c r="M17" s="33"/>
      <c r="N17" s="33"/>
      <c r="O17" s="12"/>
      <c r="P17"/>
      <c r="Q17"/>
    </row>
    <row r="18" spans="1:15" ht="12.75" customHeight="1">
      <c r="A18" s="256"/>
      <c r="B18" s="274"/>
      <c r="C18" s="236"/>
      <c r="D18" s="12"/>
      <c r="E18" s="12"/>
      <c r="O18" s="12"/>
    </row>
    <row r="19" spans="1:17" ht="12.75" customHeight="1" thickBot="1">
      <c r="A19" s="256"/>
      <c r="B19" s="274"/>
      <c r="C19" s="236"/>
      <c r="D19" s="145" t="s">
        <v>6</v>
      </c>
      <c r="E19" s="146"/>
      <c r="F19" s="146" t="s">
        <v>7</v>
      </c>
      <c r="G19" s="146"/>
      <c r="H19" s="146"/>
      <c r="I19" s="170" t="s">
        <v>8</v>
      </c>
      <c r="J19" s="171"/>
      <c r="K19" s="171"/>
      <c r="L19" s="172"/>
      <c r="M19" s="84" t="s">
        <v>155</v>
      </c>
      <c r="N19" s="85" t="s">
        <v>156</v>
      </c>
      <c r="O19" s="43" t="s">
        <v>95</v>
      </c>
      <c r="P19" s="13">
        <v>1</v>
      </c>
      <c r="Q19" s="129">
        <v>1</v>
      </c>
    </row>
    <row r="20" spans="1:17" ht="12.75" customHeight="1">
      <c r="A20" s="256"/>
      <c r="B20" s="274"/>
      <c r="C20" s="236"/>
      <c r="D20" s="244" t="s">
        <v>25</v>
      </c>
      <c r="E20" s="288"/>
      <c r="F20" s="310" t="s">
        <v>14</v>
      </c>
      <c r="G20" s="254"/>
      <c r="H20" s="311"/>
      <c r="I20" s="310" t="s">
        <v>176</v>
      </c>
      <c r="J20" s="254"/>
      <c r="K20" s="254"/>
      <c r="L20" s="255"/>
      <c r="M20" s="98">
        <v>0</v>
      </c>
      <c r="N20" s="99">
        <v>0</v>
      </c>
      <c r="O20" s="51">
        <v>0</v>
      </c>
      <c r="P20" s="73">
        <v>0.5104166666666666</v>
      </c>
      <c r="Q20" s="130">
        <v>0.5972222222222222</v>
      </c>
    </row>
    <row r="21" spans="1:17" ht="12.75" customHeight="1">
      <c r="A21" s="256"/>
      <c r="B21" s="274"/>
      <c r="C21" s="236"/>
      <c r="D21" s="226"/>
      <c r="E21" s="227"/>
      <c r="F21" s="199" t="s">
        <v>22</v>
      </c>
      <c r="G21" s="200"/>
      <c r="H21" s="201"/>
      <c r="I21" s="194" t="s">
        <v>28</v>
      </c>
      <c r="J21" s="195"/>
      <c r="K21" s="195"/>
      <c r="L21" s="196"/>
      <c r="M21" s="100">
        <v>1.3</v>
      </c>
      <c r="N21" s="106">
        <f aca="true" t="shared" si="2" ref="N21:N28">N20+M21</f>
        <v>1.3</v>
      </c>
      <c r="O21" s="49">
        <f>O20+3/24/60</f>
        <v>0.0020833333333333333</v>
      </c>
      <c r="P21" s="38">
        <f aca="true" t="shared" si="3" ref="P21:Q28">P20+$O21-$O20</f>
        <v>0.5125</v>
      </c>
      <c r="Q21" s="131">
        <f t="shared" si="3"/>
        <v>0.5993055555555555</v>
      </c>
    </row>
    <row r="22" spans="1:17" ht="12.75" customHeight="1">
      <c r="A22" s="256"/>
      <c r="B22" s="274"/>
      <c r="C22" s="236"/>
      <c r="D22" s="226"/>
      <c r="E22" s="227"/>
      <c r="F22" s="202"/>
      <c r="G22" s="203"/>
      <c r="H22" s="204"/>
      <c r="I22" s="194" t="s">
        <v>33</v>
      </c>
      <c r="J22" s="195"/>
      <c r="K22" s="195"/>
      <c r="L22" s="196"/>
      <c r="M22" s="100">
        <v>0.5</v>
      </c>
      <c r="N22" s="106">
        <f t="shared" si="2"/>
        <v>1.8</v>
      </c>
      <c r="O22" s="49">
        <f aca="true" t="shared" si="4" ref="O22:O27">O21+1/24/60</f>
        <v>0.0027777777777777775</v>
      </c>
      <c r="P22" s="38">
        <f t="shared" si="3"/>
        <v>0.5131944444444444</v>
      </c>
      <c r="Q22" s="131">
        <f t="shared" si="3"/>
        <v>0.6</v>
      </c>
    </row>
    <row r="23" spans="1:17" ht="12.75" customHeight="1">
      <c r="A23" s="256"/>
      <c r="B23" s="274"/>
      <c r="C23" s="236"/>
      <c r="D23" s="249"/>
      <c r="E23" s="250"/>
      <c r="F23" s="205"/>
      <c r="G23" s="206"/>
      <c r="H23" s="207"/>
      <c r="I23" s="194" t="s">
        <v>34</v>
      </c>
      <c r="J23" s="195"/>
      <c r="K23" s="195"/>
      <c r="L23" s="196"/>
      <c r="M23" s="100">
        <v>0.5</v>
      </c>
      <c r="N23" s="106">
        <f t="shared" si="2"/>
        <v>2.3</v>
      </c>
      <c r="O23" s="49">
        <f t="shared" si="4"/>
        <v>0.003472222222222222</v>
      </c>
      <c r="P23" s="38">
        <f t="shared" si="3"/>
        <v>0.5138888888888888</v>
      </c>
      <c r="Q23" s="131">
        <f t="shared" si="3"/>
        <v>0.6006944444444444</v>
      </c>
    </row>
    <row r="24" spans="1:17" ht="12.75" customHeight="1">
      <c r="A24" s="256"/>
      <c r="B24" s="274"/>
      <c r="C24" s="236"/>
      <c r="D24" s="224" t="s">
        <v>23</v>
      </c>
      <c r="E24" s="225"/>
      <c r="F24" s="199" t="s">
        <v>22</v>
      </c>
      <c r="G24" s="200"/>
      <c r="H24" s="201"/>
      <c r="I24" s="194" t="s">
        <v>162</v>
      </c>
      <c r="J24" s="195"/>
      <c r="K24" s="195"/>
      <c r="L24" s="196"/>
      <c r="M24" s="100">
        <v>0.8</v>
      </c>
      <c r="N24" s="106">
        <f t="shared" si="2"/>
        <v>3.0999999999999996</v>
      </c>
      <c r="O24" s="49">
        <f t="shared" si="4"/>
        <v>0.004166666666666667</v>
      </c>
      <c r="P24" s="38">
        <f t="shared" si="3"/>
        <v>0.5145833333333333</v>
      </c>
      <c r="Q24" s="131">
        <f t="shared" si="3"/>
        <v>0.6013888888888889</v>
      </c>
    </row>
    <row r="25" spans="1:17" ht="12.75" customHeight="1">
      <c r="A25" s="256"/>
      <c r="B25" s="274"/>
      <c r="C25" s="236"/>
      <c r="D25" s="226"/>
      <c r="E25" s="227"/>
      <c r="F25" s="202"/>
      <c r="G25" s="203"/>
      <c r="H25" s="204"/>
      <c r="I25" s="194" t="s">
        <v>19</v>
      </c>
      <c r="J25" s="195"/>
      <c r="K25" s="195"/>
      <c r="L25" s="196"/>
      <c r="M25" s="100">
        <v>1.1</v>
      </c>
      <c r="N25" s="106">
        <f t="shared" si="2"/>
        <v>4.199999999999999</v>
      </c>
      <c r="O25" s="49">
        <f t="shared" si="4"/>
        <v>0.004861111111111111</v>
      </c>
      <c r="P25" s="38">
        <f t="shared" si="3"/>
        <v>0.5152777777777777</v>
      </c>
      <c r="Q25" s="131">
        <f t="shared" si="3"/>
        <v>0.6020833333333333</v>
      </c>
    </row>
    <row r="26" spans="1:17" ht="12.75" customHeight="1">
      <c r="A26" s="256"/>
      <c r="B26" s="274"/>
      <c r="C26" s="236"/>
      <c r="D26" s="249"/>
      <c r="E26" s="250"/>
      <c r="F26" s="205"/>
      <c r="G26" s="206"/>
      <c r="H26" s="207"/>
      <c r="I26" s="194" t="s">
        <v>36</v>
      </c>
      <c r="J26" s="195"/>
      <c r="K26" s="195"/>
      <c r="L26" s="196"/>
      <c r="M26" s="100">
        <v>0.3</v>
      </c>
      <c r="N26" s="106">
        <f t="shared" si="2"/>
        <v>4.499999999999999</v>
      </c>
      <c r="O26" s="49">
        <f t="shared" si="4"/>
        <v>0.005555555555555556</v>
      </c>
      <c r="P26" s="38">
        <f t="shared" si="3"/>
        <v>0.5159722222222222</v>
      </c>
      <c r="Q26" s="131">
        <f t="shared" si="3"/>
        <v>0.6027777777777777</v>
      </c>
    </row>
    <row r="27" spans="1:17" ht="12.75" customHeight="1">
      <c r="A27" s="256"/>
      <c r="B27" s="274"/>
      <c r="C27" s="236"/>
      <c r="D27" s="224" t="s">
        <v>9</v>
      </c>
      <c r="E27" s="225"/>
      <c r="F27" s="199" t="s">
        <v>10</v>
      </c>
      <c r="G27" s="200"/>
      <c r="H27" s="201"/>
      <c r="I27" s="194" t="s">
        <v>12</v>
      </c>
      <c r="J27" s="195"/>
      <c r="K27" s="195"/>
      <c r="L27" s="196"/>
      <c r="M27" s="100">
        <v>1.6</v>
      </c>
      <c r="N27" s="106">
        <f t="shared" si="2"/>
        <v>6.1</v>
      </c>
      <c r="O27" s="49">
        <f t="shared" si="4"/>
        <v>0.00625</v>
      </c>
      <c r="P27" s="38">
        <f t="shared" si="3"/>
        <v>0.5166666666666666</v>
      </c>
      <c r="Q27" s="131">
        <f t="shared" si="3"/>
        <v>0.6034722222222222</v>
      </c>
    </row>
    <row r="28" spans="1:17" ht="12.75" customHeight="1" thickBot="1">
      <c r="A28" s="256"/>
      <c r="B28" s="275"/>
      <c r="C28" s="236"/>
      <c r="D28" s="228"/>
      <c r="E28" s="229"/>
      <c r="F28" s="259"/>
      <c r="G28" s="260"/>
      <c r="H28" s="261"/>
      <c r="I28" s="233" t="s">
        <v>11</v>
      </c>
      <c r="J28" s="234"/>
      <c r="K28" s="234"/>
      <c r="L28" s="235"/>
      <c r="M28" s="103">
        <v>0.8</v>
      </c>
      <c r="N28" s="108">
        <f t="shared" si="2"/>
        <v>6.8999999999999995</v>
      </c>
      <c r="O28" s="50">
        <f>O27+2/24/60</f>
        <v>0.0076388888888888895</v>
      </c>
      <c r="P28" s="34">
        <f t="shared" si="3"/>
        <v>0.5180555555555555</v>
      </c>
      <c r="Q28" s="132">
        <f t="shared" si="3"/>
        <v>0.6048611111111111</v>
      </c>
    </row>
    <row r="29" spans="1:5" ht="12.75" customHeight="1">
      <c r="A29" s="215" t="s">
        <v>173</v>
      </c>
      <c r="B29" s="216"/>
      <c r="C29" s="236"/>
      <c r="D29" s="12"/>
      <c r="E29" s="12"/>
    </row>
    <row r="30" spans="1:5" ht="12.75" customHeight="1">
      <c r="A30" s="216"/>
      <c r="B30" s="216"/>
      <c r="C30" s="236"/>
      <c r="D30" s="12"/>
      <c r="E30" s="12"/>
    </row>
    <row r="31" spans="1:5" ht="12.75" customHeight="1">
      <c r="A31" s="216"/>
      <c r="B31" s="216"/>
      <c r="C31" s="236"/>
      <c r="D31" s="12"/>
      <c r="E31" s="12"/>
    </row>
    <row r="32" spans="1:5" ht="12.75" customHeight="1">
      <c r="A32" s="216"/>
      <c r="B32" s="216"/>
      <c r="C32" s="236"/>
      <c r="D32" s="12"/>
      <c r="E32" s="12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43">
    <mergeCell ref="F12:H12"/>
    <mergeCell ref="F21:H23"/>
    <mergeCell ref="A29:B32"/>
    <mergeCell ref="D27:E28"/>
    <mergeCell ref="F27:H28"/>
    <mergeCell ref="D24:E26"/>
    <mergeCell ref="F24:H26"/>
    <mergeCell ref="F5:H5"/>
    <mergeCell ref="F6:H6"/>
    <mergeCell ref="F7:H7"/>
    <mergeCell ref="I22:L22"/>
    <mergeCell ref="I21:L21"/>
    <mergeCell ref="I20:L20"/>
    <mergeCell ref="I13:L13"/>
    <mergeCell ref="I19:L19"/>
    <mergeCell ref="I11:L11"/>
    <mergeCell ref="F11:H11"/>
    <mergeCell ref="I5:L5"/>
    <mergeCell ref="I6:L6"/>
    <mergeCell ref="I7:L7"/>
    <mergeCell ref="A1:A28"/>
    <mergeCell ref="B1:B28"/>
    <mergeCell ref="C1:C32"/>
    <mergeCell ref="D5:E5"/>
    <mergeCell ref="I28:L28"/>
    <mergeCell ref="I27:L27"/>
    <mergeCell ref="I24:L24"/>
    <mergeCell ref="D6:E7"/>
    <mergeCell ref="I10:L10"/>
    <mergeCell ref="I9:L9"/>
    <mergeCell ref="I8:L8"/>
    <mergeCell ref="D8:E10"/>
    <mergeCell ref="F8:H10"/>
    <mergeCell ref="I12:L12"/>
    <mergeCell ref="D11:E13"/>
    <mergeCell ref="D20:E23"/>
    <mergeCell ref="I26:L26"/>
    <mergeCell ref="D19:E19"/>
    <mergeCell ref="I25:L25"/>
    <mergeCell ref="F19:H19"/>
    <mergeCell ref="F20:H20"/>
    <mergeCell ref="I23:L23"/>
    <mergeCell ref="F13:H13"/>
  </mergeCells>
  <printOptions/>
  <pageMargins left="0.2755905511811024" right="0.4724409448818898" top="0.2755905511811024" bottom="0.2755905511811024" header="0.5118110236220472" footer="0.5118110236220472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Goskowo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Gosk</dc:creator>
  <cp:keywords/>
  <dc:description/>
  <cp:lastModifiedBy>wb</cp:lastModifiedBy>
  <cp:lastPrinted>2007-08-21T06:40:15Z</cp:lastPrinted>
  <dcterms:created xsi:type="dcterms:W3CDTF">2006-01-15T21:27:16Z</dcterms:created>
  <dcterms:modified xsi:type="dcterms:W3CDTF">2007-08-21T12:20:51Z</dcterms:modified>
  <cp:category/>
  <cp:version/>
  <cp:contentType/>
  <cp:contentStatus/>
</cp:coreProperties>
</file>