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<sst xmlns="http://schemas.openxmlformats.org/spreadsheetml/2006/main" count="282" uniqueCount="188">
  <si>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</si>
  <si>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</si>
  <si>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</si>
  <si>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</si>
  <si>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</si>
  <si>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</si>
  <si>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</si>
  <si>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</si>
  <si>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</si>
  <si>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</si>
  <si>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</si>
  <si>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</si>
  <si>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</si>
  <si>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</si>
  <si>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</si>
  <si>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</si>
  <si>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</si>
  <si>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</si>
  <si>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</si>
  <si>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</si>
  <si>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</si>
  <si>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</si>
  <si>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</si>
  <si>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</si>
  <si>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</si>
  <si>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</si>
  <si>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</si>
  <si>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</si>
  <si>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</si>
  <si>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</si>
  <si>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</si>
  <si>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</si>
  <si>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</si>
  <si>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</si>
  <si>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</si>
  <si>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</si>
  <si>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</si>
  <si>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</si>
  <si>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</si>
  <si>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</si>
  <si>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</si>
  <si>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</si>
  <si>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</si>
  <si>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</si>
  <si>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</si>
  <si>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</si>
  <si>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</si>
  <si>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</si>
  <si>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</si>
  <si>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</si>
  <si>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</si>
  <si>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</si>
  <si>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</si>
  <si>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</si>
  <si>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</si>
  <si>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</si>
  <si>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</si>
  <si>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</si>
  <si>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</si>
  <si>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</si>
  <si>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</si>
  <si>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</si>
  <si>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</si>
  <si>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</si>
  <si>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</si>
  <si>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</si>
  <si>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</si>
  <si>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</si>
  <si>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</si>
  <si>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</si>
  <si>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</si>
  <si>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</si>
  <si>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</si>
  <si>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</si>
  <si>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</si>
  <si>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</si>
  <si>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</si>
  <si>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</si>
  <si>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</si>
  <si>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</si>
  <si>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</si>
  <si>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</si>
  <si>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</si>
  <si>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</si>
  <si>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</si>
  <si>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</si>
  <si>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</si>
  <si>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</si>
  <si>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</si>
  <si>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</si>
  <si>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</si>
  <si>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</si>
  <si>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</si>
  <si>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</si>
  <si>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</si>
  <si>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</si>
  <si>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</si>
  <si>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</si>
  <si>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</si>
  <si>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</si>
  <si>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</si>
  <si>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</si>
  <si>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</si>
  <si>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</si>
  <si>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</si>
  <si>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</si>
  <si>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</si>
  <si>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</si>
  <si>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</si>
  <si>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</si>
  <si>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</si>
  <si>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</si>
  <si>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</si>
  <si>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</si>
  <si>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</si>
  <si>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</si>
  <si>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</si>
  <si>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</si>
  <si>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</si>
  <si>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</si>
  <si>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</si>
  <si>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</si>
  <si>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</si>
  <si>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</si>
  <si>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</si>
  <si>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</si>
  <si>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</si>
  <si>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</si>
  <si>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</si>
  <si>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</si>
  <si>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</si>
  <si>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</si>
  <si>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</si>
  <si>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 xml:space="preserve">Wynagrodzenia osobowe pracowników </t>
  </si>
  <si>
    <t>Zakup usług pozostałych</t>
  </si>
  <si>
    <t>Przedszkola</t>
  </si>
  <si>
    <t xml:space="preserve">Składki na Fundusz Pracy </t>
  </si>
  <si>
    <t>Wydatki na realizację zadań otrzym do realizacji w drodze um i poroz  między jst</t>
  </si>
  <si>
    <t>Przetwórstwo przem</t>
  </si>
  <si>
    <t xml:space="preserve">Tabela  Nr 2 </t>
  </si>
  <si>
    <t>Wydatki na zakupy  inwestycyjne jed budżetowych</t>
  </si>
  <si>
    <t>Wynagrodz enia i składki od nich naliczane</t>
  </si>
  <si>
    <t xml:space="preserve">GOSPODARKA MIESZKANIOWA </t>
  </si>
  <si>
    <t>Oddziały przedszkolne w szkołach podstawowych</t>
  </si>
  <si>
    <t>Gospodarka gruntami i nieruchomoś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</si>
  <si>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</si>
  <si>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</si>
  <si>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>0770</t>
  </si>
  <si>
    <t>Wpływy z tytułu odpłatnego nabycia prawa własności oraz prawa użytkowania wieczystego nieruchomości</t>
  </si>
  <si>
    <t>DOCHODY OD OSÓB PRAWNYCH, OSÓB FIZYCZNYCH I OD INNYCH JEDNOSTEK NIEPOSIADAJĄCYCH OSOBOWOŚCI PRAWNEJ ORAZ WYDATKI ZWIĄZANE Z ICH POBOREM</t>
  </si>
  <si>
    <t>0310</t>
  </si>
  <si>
    <t xml:space="preserve">Podatek od nieruchomości </t>
  </si>
  <si>
    <t xml:space="preserve">Składki na ubezpieczenia społeczne </t>
  </si>
  <si>
    <t>Wynagrodzenia bezosobowe</t>
  </si>
  <si>
    <t>Wydatki  inwestycyjne jed budżetowych  (WPF)</t>
  </si>
  <si>
    <t>Dotacja podmiotowa z budżetu dla niepublicznej jednostki systemu oświaty</t>
  </si>
  <si>
    <t xml:space="preserve">Wydatki osobowe nie zaliczone do wynagrodzeń </t>
  </si>
  <si>
    <t>Gimnazja</t>
  </si>
  <si>
    <t>Stołówki szkolne</t>
  </si>
  <si>
    <t>EDUKACYJNA OPIEKA WYCHOWAWCZA</t>
  </si>
  <si>
    <t>Świetlice szkolne</t>
  </si>
  <si>
    <t>Zadania w zakresie kultury fizycznej i sportu</t>
  </si>
  <si>
    <t>Kultura fizyczna</t>
  </si>
  <si>
    <t>KULTURA FIZYCZNA</t>
  </si>
  <si>
    <t>RÓŻNE ROZLICZENIA</t>
  </si>
  <si>
    <t>Część oświatowa subwencji ogólnej dla jst</t>
  </si>
  <si>
    <t>Subwencje ogólne z budżetu państwa</t>
  </si>
  <si>
    <t>Wpływy z podatku rolnego, podatku leśnego,podatku od spadków i darowizn , podatku od czynności cywilnoprawnych oraz podatków i opłat lokalnych od osób fizycznych</t>
  </si>
  <si>
    <t>0360</t>
  </si>
  <si>
    <t>Podatek od spadków i darowizn</t>
  </si>
  <si>
    <t>Dotacje celowe  przekazane gminie na zadania bieżące realizowane na podst porozumień między jednostkami samorządu terytorialnego</t>
  </si>
  <si>
    <t>DZIAŁALNOŚĆ USŁUGOWA</t>
  </si>
  <si>
    <t>Plany zagospodarowania przestrzennego</t>
  </si>
  <si>
    <t>Zakup energii</t>
  </si>
  <si>
    <t>GOSPODARKA MIESZKANIOWA</t>
  </si>
  <si>
    <t>Gospodarka gruntami i nieruchomościami</t>
  </si>
  <si>
    <t>Różne opłaty i składki</t>
  </si>
  <si>
    <t>Dotacja celowa z budżetu na finansow lub dofinansow zadań zleconych do realizacji stowarzyszeniom</t>
  </si>
  <si>
    <t>Dochody od osób prawnych,od osób fizycz i od jed nie posiadających osobow prawnej oraz wyd związa z ich poborem</t>
  </si>
  <si>
    <t>Plan na dzień 15.12.2011r.</t>
  </si>
  <si>
    <t>Dochody  15.12.2011r.</t>
  </si>
  <si>
    <t>Wydatki   15.12.2011r.</t>
  </si>
  <si>
    <t xml:space="preserve">BEZPIECZEŃSTWO PUBLICZNE I OCHRONA PRZECIWPOŻAROWA </t>
  </si>
  <si>
    <t>Zarządzanie kryzysowe</t>
  </si>
  <si>
    <t>Kary i odszkod wypłacane na rzecz osób fizycznych</t>
  </si>
  <si>
    <t>do Uchwały Nr 136/XI/2011</t>
  </si>
  <si>
    <t>z  dnia 16 grudnia 2011r.</t>
  </si>
  <si>
    <t>do Uchwały Nr  136/XI/2011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</si>
</sst>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/>
      <top style="hair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9" fillId="0" borderId="10" xfId="0" applyNumberFormat="1" applyFont="1" applyBorder="1" applyAlignment="1">
      <alignment horizontal="right" vertical="center"/>
    </xf>
    <xf numFmtId="0" fontId="30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32" fillId="34" borderId="15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right"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30" fillId="34" borderId="15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2" fillId="34" borderId="15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left"/>
    </xf>
    <xf numFmtId="3" fontId="29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3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center" vertical="center" wrapText="1"/>
    </xf>
    <xf numFmtId="3" fontId="29" fillId="37" borderId="10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5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28" fillId="34" borderId="0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/>
    </xf>
    <xf numFmtId="3" fontId="29" fillId="38" borderId="12" xfId="0" applyNumberFormat="1" applyFont="1" applyFill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 quotePrefix="1">
      <alignment horizontal="center" vertical="center"/>
    </xf>
    <xf numFmtId="3" fontId="38" fillId="0" borderId="13" xfId="0" applyNumberFormat="1" applyFont="1" applyBorder="1" applyAlignment="1">
      <alignment horizontal="right" vertical="center"/>
    </xf>
    <xf numFmtId="3" fontId="6" fillId="34" borderId="15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9" fillId="34" borderId="12" xfId="0" applyFont="1" applyFill="1" applyBorder="1" applyAlignment="1">
      <alignment horizontal="right" vertical="center" wrapText="1"/>
    </xf>
    <xf numFmtId="3" fontId="29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 vertical="center"/>
    </xf>
    <xf numFmtId="0" fontId="36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29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9" fillId="36" borderId="12" xfId="0" applyNumberFormat="1" applyFont="1" applyFill="1" applyBorder="1" applyAlignment="1">
      <alignment horizontal="right" vertical="center"/>
    </xf>
    <xf numFmtId="3" fontId="29" fillId="35" borderId="11" xfId="0" applyNumberFormat="1" applyFont="1" applyFill="1" applyBorder="1" applyAlignment="1">
      <alignment horizontal="right" vertical="center"/>
    </xf>
    <xf numFmtId="3" fontId="29" fillId="34" borderId="12" xfId="0" applyNumberFormat="1" applyFont="1" applyFill="1" applyBorder="1" applyAlignment="1">
      <alignment horizontal="right" vertical="center" wrapText="1"/>
    </xf>
    <xf numFmtId="3" fontId="29" fillId="34" borderId="13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6" fillId="39" borderId="25" xfId="0" applyFont="1" applyFill="1" applyBorder="1" applyAlignment="1">
      <alignment horizontal="center" vertical="center" wrapText="1"/>
    </xf>
    <xf numFmtId="0" fontId="36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39" borderId="12" xfId="0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right" vertical="center" wrapText="1"/>
    </xf>
    <xf numFmtId="0" fontId="29" fillId="41" borderId="10" xfId="0" applyFont="1" applyFill="1" applyBorder="1" applyAlignment="1">
      <alignment horizontal="center" vertical="center"/>
    </xf>
    <xf numFmtId="3" fontId="29" fillId="41" borderId="10" xfId="0" applyNumberFormat="1" applyFont="1" applyFill="1" applyBorder="1" applyAlignment="1">
      <alignment horizontal="right" vertical="center"/>
    </xf>
    <xf numFmtId="3" fontId="6" fillId="41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Border="1" applyAlignment="1" quotePrefix="1">
      <alignment horizontal="center" vertical="center"/>
    </xf>
    <xf numFmtId="0" fontId="37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8" fillId="0" borderId="14" xfId="0" applyFont="1" applyBorder="1" applyAlignment="1" quotePrefix="1">
      <alignment horizontal="center" vertical="center"/>
    </xf>
    <xf numFmtId="3" fontId="38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4" fillId="0" borderId="28" xfId="0" applyFont="1" applyBorder="1" applyAlignment="1" quotePrefix="1">
      <alignment horizontal="center" vertical="center"/>
    </xf>
    <xf numFmtId="0" fontId="38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3" fontId="6" fillId="34" borderId="31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3" fontId="6" fillId="34" borderId="28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/>
    </xf>
    <xf numFmtId="0" fontId="38" fillId="0" borderId="18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9" fillId="42" borderId="33" xfId="0" applyFont="1" applyFill="1" applyBorder="1" applyAlignment="1">
      <alignment vertical="center" wrapText="1"/>
    </xf>
    <xf numFmtId="0" fontId="0" fillId="43" borderId="34" xfId="0" applyFill="1" applyBorder="1" applyAlignment="1">
      <alignment vertical="center" wrapText="1"/>
    </xf>
    <xf numFmtId="0" fontId="0" fillId="43" borderId="35" xfId="0" applyFill="1" applyBorder="1" applyAlignment="1">
      <alignment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left" vertical="center" wrapText="1"/>
    </xf>
    <xf numFmtId="0" fontId="6" fillId="36" borderId="37" xfId="0" applyFont="1" applyFill="1" applyBorder="1" applyAlignment="1">
      <alignment horizontal="left" vertical="center" wrapText="1"/>
    </xf>
    <xf numFmtId="0" fontId="38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34" borderId="32" xfId="0" applyFont="1" applyFill="1" applyBorder="1" applyAlignment="1" quotePrefix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0" fontId="0" fillId="0" borderId="0" xfId="0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34" borderId="36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9" fillId="34" borderId="25" xfId="0" applyFont="1" applyFill="1" applyBorder="1" applyAlignment="1">
      <alignment horizontal="left" vertical="center" wrapText="1"/>
    </xf>
    <xf numFmtId="0" fontId="29" fillId="34" borderId="26" xfId="0" applyFont="1" applyFill="1" applyBorder="1" applyAlignment="1">
      <alignment horizontal="left" vertical="center" wrapText="1"/>
    </xf>
    <xf numFmtId="0" fontId="29" fillId="34" borderId="27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27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8" fillId="0" borderId="29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29" fillId="41" borderId="25" xfId="0" applyFont="1" applyFill="1" applyBorder="1" applyAlignment="1">
      <alignment horizontal="left" vertical="center" wrapText="1"/>
    </xf>
    <xf numFmtId="0" fontId="4" fillId="41" borderId="26" xfId="0" applyFont="1" applyFill="1" applyBorder="1" applyAlignment="1">
      <alignment horizontal="left" vertical="center" wrapText="1"/>
    </xf>
    <xf numFmtId="0" fontId="4" fillId="41" borderId="27" xfId="0" applyFont="1" applyFill="1" applyBorder="1" applyAlignment="1">
      <alignment horizontal="left" vertical="center" wrapText="1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47" xfId="0" applyNumberFormat="1" applyFont="1" applyFill="1" applyBorder="1" applyAlignment="1">
      <alignment horizontal="center" vertical="center"/>
    </xf>
    <xf numFmtId="3" fontId="36" fillId="40" borderId="25" xfId="0" applyNumberFormat="1" applyFont="1" applyFill="1" applyBorder="1" applyAlignment="1">
      <alignment horizontal="center" vertical="center"/>
    </xf>
    <xf numFmtId="3" fontId="36" fillId="40" borderId="27" xfId="0" applyNumberFormat="1" applyFont="1" applyFill="1" applyBorder="1" applyAlignment="1">
      <alignment horizontal="center" vertical="center"/>
    </xf>
    <xf numFmtId="3" fontId="36" fillId="39" borderId="25" xfId="0" applyNumberFormat="1" applyFont="1" applyFill="1" applyBorder="1" applyAlignment="1">
      <alignment horizontal="center" vertical="center"/>
    </xf>
    <xf numFmtId="3" fontId="36" fillId="39" borderId="27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29" fillId="38" borderId="17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7" fillId="0" borderId="18" xfId="0" applyFont="1" applyBorder="1" applyAlignment="1">
      <alignment vertical="center" wrapText="1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 quotePrefix="1">
      <alignment horizontal="left" vertical="center" wrapText="1"/>
    </xf>
    <xf numFmtId="0" fontId="7" fillId="34" borderId="32" xfId="0" applyFont="1" applyFill="1" applyBorder="1" applyAlignment="1" quotePrefix="1">
      <alignment horizontal="left" vertical="center" wrapText="1"/>
    </xf>
    <xf numFmtId="0" fontId="7" fillId="34" borderId="19" xfId="0" applyFont="1" applyFill="1" applyBorder="1" applyAlignment="1" quotePrefix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7" fillId="0" borderId="1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7" fillId="34" borderId="29" xfId="0" applyFont="1" applyFill="1" applyBorder="1" applyAlignment="1" quotePrefix="1">
      <alignment horizontal="left" vertical="center" wrapText="1"/>
    </xf>
    <xf numFmtId="0" fontId="7" fillId="34" borderId="43" xfId="0" applyFont="1" applyFill="1" applyBorder="1" applyAlignment="1" quotePrefix="1">
      <alignment horizontal="left" vertical="center" wrapText="1"/>
    </xf>
    <xf numFmtId="0" fontId="7" fillId="34" borderId="44" xfId="0" applyFont="1" applyFill="1" applyBorder="1" applyAlignment="1" quotePrefix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6" xfId="0" applyFont="1" applyFill="1" applyBorder="1" applyAlignment="1" quotePrefix="1">
      <alignment horizontal="left" vertical="center" wrapText="1"/>
    </xf>
    <xf numFmtId="0" fontId="7" fillId="34" borderId="37" xfId="0" applyFont="1" applyFill="1" applyBorder="1" applyAlignment="1" quotePrefix="1">
      <alignment horizontal="left" vertical="center" wrapText="1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37" xfId="0" applyNumberFormat="1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center"/>
    </xf>
    <xf numFmtId="0" fontId="6" fillId="41" borderId="25" xfId="0" applyFont="1" applyFill="1" applyBorder="1" applyAlignment="1">
      <alignment horizontal="left" vertical="center"/>
    </xf>
    <xf numFmtId="0" fontId="6" fillId="41" borderId="26" xfId="0" applyFont="1" applyFill="1" applyBorder="1" applyAlignment="1">
      <alignment horizontal="left" vertical="center"/>
    </xf>
    <xf numFmtId="0" fontId="6" fillId="41" borderId="2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6" fillId="40" borderId="25" xfId="0" applyFont="1" applyFill="1" applyBorder="1" applyAlignment="1">
      <alignment horizontal="left" vertical="center" wrapText="1"/>
    </xf>
    <xf numFmtId="0" fontId="36" fillId="40" borderId="26" xfId="0" applyFont="1" applyFill="1" applyBorder="1" applyAlignment="1">
      <alignment horizontal="left" vertical="center" wrapText="1"/>
    </xf>
    <xf numFmtId="0" fontId="36" fillId="40" borderId="27" xfId="0" applyFont="1" applyFill="1" applyBorder="1" applyAlignment="1">
      <alignment horizontal="left" vertical="center" wrapText="1"/>
    </xf>
    <xf numFmtId="0" fontId="36" fillId="39" borderId="25" xfId="0" applyFont="1" applyFill="1" applyBorder="1" applyAlignment="1">
      <alignment horizontal="left" vertical="center" wrapText="1"/>
    </xf>
    <xf numFmtId="0" fontId="36" fillId="39" borderId="26" xfId="0" applyFont="1" applyFill="1" applyBorder="1" applyAlignment="1">
      <alignment horizontal="left" vertical="center" wrapText="1"/>
    </xf>
    <xf numFmtId="0" fontId="36" fillId="39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7" fillId="0" borderId="21" xfId="0" applyFont="1" applyBorder="1" applyAlignment="1">
      <alignment vertical="center" wrapText="1"/>
    </xf>
    <xf numFmtId="0" fontId="29" fillId="41" borderId="25" xfId="0" applyFont="1" applyFill="1" applyBorder="1" applyAlignment="1">
      <alignment vertical="center" wrapText="1"/>
    </xf>
    <xf numFmtId="0" fontId="38" fillId="41" borderId="26" xfId="0" applyFont="1" applyFill="1" applyBorder="1" applyAlignment="1">
      <alignment vertical="center" wrapText="1"/>
    </xf>
    <xf numFmtId="0" fontId="38" fillId="41" borderId="27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4" fillId="39" borderId="36" xfId="0" applyFont="1" applyFill="1" applyBorder="1" applyAlignment="1">
      <alignment vertical="center" wrapText="1"/>
    </xf>
    <xf numFmtId="0" fontId="4" fillId="39" borderId="3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32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PageLayoutView="0" workbookViewId="0" topLeftCell="A132">
      <selection activeCell="Q95" sqref="Q95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375" style="0" customWidth="1"/>
    <col min="11" max="11" width="9.875" style="0" customWidth="1"/>
    <col min="12" max="12" width="9.25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7" width="11.125" style="0" bestFit="1" customWidth="1"/>
  </cols>
  <sheetData>
    <row r="1" spans="1:16" s="3" customFormat="1" ht="11.25" customHeight="1">
      <c r="A1" s="128"/>
      <c r="B1" s="128"/>
      <c r="C1" s="128"/>
      <c r="D1" s="128"/>
      <c r="E1" s="128"/>
      <c r="F1" s="128"/>
      <c r="G1" s="128"/>
      <c r="H1" s="128"/>
      <c r="I1" s="128"/>
      <c r="J1" s="28" t="s">
        <v>139</v>
      </c>
      <c r="K1" s="29"/>
      <c r="L1" s="29"/>
      <c r="M1" s="9"/>
      <c r="N1" s="9"/>
      <c r="O1" s="9"/>
      <c r="P1" s="9"/>
    </row>
    <row r="2" spans="1:16" s="3" customFormat="1" ht="10.5" customHeight="1">
      <c r="A2" s="128"/>
      <c r="B2" s="128"/>
      <c r="C2" s="128"/>
      <c r="D2" s="128"/>
      <c r="E2" s="128"/>
      <c r="F2" s="128"/>
      <c r="G2" s="128"/>
      <c r="H2" s="128"/>
      <c r="I2" s="128"/>
      <c r="J2" s="10" t="s">
        <v>187</v>
      </c>
      <c r="K2" s="10"/>
      <c r="L2" s="10"/>
      <c r="M2" s="9"/>
      <c r="N2" s="9"/>
      <c r="O2" s="9"/>
      <c r="P2" s="9"/>
    </row>
    <row r="3" spans="1:16" s="3" customFormat="1" ht="11.25" customHeight="1">
      <c r="A3" s="128"/>
      <c r="B3" s="128"/>
      <c r="C3" s="128"/>
      <c r="D3" s="128"/>
      <c r="E3" s="128"/>
      <c r="F3" s="128"/>
      <c r="G3" s="128"/>
      <c r="H3" s="128"/>
      <c r="I3" s="128"/>
      <c r="J3" s="10" t="s">
        <v>68</v>
      </c>
      <c r="K3" s="10"/>
      <c r="L3" s="10"/>
      <c r="M3" s="9"/>
      <c r="N3" s="9"/>
      <c r="O3" s="9"/>
      <c r="P3" s="9"/>
    </row>
    <row r="4" spans="1:16" s="3" customFormat="1" ht="9.75" customHeight="1">
      <c r="A4" s="128"/>
      <c r="B4" s="128"/>
      <c r="C4" s="128"/>
      <c r="D4" s="128"/>
      <c r="E4" s="128"/>
      <c r="F4" s="128"/>
      <c r="G4" s="128"/>
      <c r="H4" s="128"/>
      <c r="I4" s="128"/>
      <c r="J4" s="10" t="s">
        <v>186</v>
      </c>
      <c r="K4" s="10"/>
      <c r="L4" s="10"/>
      <c r="M4" s="9"/>
      <c r="N4" s="9"/>
      <c r="O4" s="9"/>
      <c r="P4" s="9"/>
    </row>
    <row r="5" spans="1:16" s="3" customFormat="1" ht="12.75" customHeight="1">
      <c r="A5" s="305" t="s">
        <v>110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9"/>
      <c r="N5" s="9"/>
      <c r="O5" s="9"/>
      <c r="P5" s="9"/>
    </row>
    <row r="6" spans="1:16" ht="2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9"/>
      <c r="N6" s="9"/>
      <c r="O6" s="9"/>
      <c r="P6" s="9"/>
    </row>
    <row r="7" spans="1:16" ht="11.25" customHeight="1">
      <c r="A7" s="311" t="s">
        <v>69</v>
      </c>
      <c r="B7" s="312"/>
      <c r="C7" s="313"/>
      <c r="D7" s="307" t="s">
        <v>88</v>
      </c>
      <c r="E7" s="307"/>
      <c r="F7" s="307"/>
      <c r="G7" s="307"/>
      <c r="H7" s="308"/>
      <c r="I7" s="306" t="s">
        <v>89</v>
      </c>
      <c r="J7" s="306"/>
      <c r="K7" s="306" t="s">
        <v>90</v>
      </c>
      <c r="L7" s="306"/>
      <c r="M7" s="9"/>
      <c r="N7" s="9"/>
      <c r="O7" s="9"/>
      <c r="P7" s="9"/>
    </row>
    <row r="8" spans="1:16" ht="12" customHeight="1">
      <c r="A8" s="127" t="s">
        <v>29</v>
      </c>
      <c r="B8" s="127" t="s">
        <v>70</v>
      </c>
      <c r="C8" s="127" t="s">
        <v>71</v>
      </c>
      <c r="D8" s="309"/>
      <c r="E8" s="309"/>
      <c r="F8" s="309"/>
      <c r="G8" s="309"/>
      <c r="H8" s="310"/>
      <c r="I8" s="30" t="s">
        <v>72</v>
      </c>
      <c r="J8" s="30" t="s">
        <v>73</v>
      </c>
      <c r="K8" s="30" t="s">
        <v>72</v>
      </c>
      <c r="L8" s="30" t="s">
        <v>73</v>
      </c>
      <c r="M8" s="9"/>
      <c r="N8" s="9"/>
      <c r="O8" s="9"/>
      <c r="P8" s="9"/>
    </row>
    <row r="9" spans="1:16" ht="12" customHeight="1">
      <c r="A9" s="31">
        <v>700</v>
      </c>
      <c r="B9" s="32"/>
      <c r="C9" s="32"/>
      <c r="D9" s="201" t="s">
        <v>174</v>
      </c>
      <c r="E9" s="202"/>
      <c r="F9" s="202"/>
      <c r="G9" s="202"/>
      <c r="H9" s="203"/>
      <c r="I9" s="120">
        <f>I10</f>
        <v>83200</v>
      </c>
      <c r="J9" s="120"/>
      <c r="K9" s="120">
        <f>K10</f>
        <v>5200</v>
      </c>
      <c r="L9" s="120"/>
      <c r="M9" s="174"/>
      <c r="N9" s="174"/>
      <c r="O9" s="174"/>
      <c r="P9" s="174"/>
    </row>
    <row r="10" spans="1:16" ht="12" customHeight="1">
      <c r="A10" s="34"/>
      <c r="B10" s="35">
        <v>70005</v>
      </c>
      <c r="C10" s="34"/>
      <c r="D10" s="204" t="s">
        <v>175</v>
      </c>
      <c r="E10" s="205"/>
      <c r="F10" s="205"/>
      <c r="G10" s="205"/>
      <c r="H10" s="206"/>
      <c r="I10" s="119">
        <f>SUM(I11:I13)</f>
        <v>83200</v>
      </c>
      <c r="J10" s="119"/>
      <c r="K10" s="119">
        <f>SUM(K11:K12)</f>
        <v>5200</v>
      </c>
      <c r="L10" s="119"/>
      <c r="M10" s="174"/>
      <c r="N10" s="174"/>
      <c r="O10" s="174"/>
      <c r="P10" s="174"/>
    </row>
    <row r="11" spans="1:16" ht="11.25" customHeight="1">
      <c r="A11" s="40"/>
      <c r="B11" s="41"/>
      <c r="C11" s="37">
        <v>4170</v>
      </c>
      <c r="D11" s="195" t="s">
        <v>153</v>
      </c>
      <c r="E11" s="196"/>
      <c r="F11" s="196"/>
      <c r="G11" s="196"/>
      <c r="H11" s="197"/>
      <c r="I11" s="38"/>
      <c r="J11" s="38"/>
      <c r="K11" s="38">
        <v>5200</v>
      </c>
      <c r="L11" s="38"/>
      <c r="M11" s="174"/>
      <c r="N11" s="174"/>
      <c r="O11" s="174"/>
      <c r="P11" s="174"/>
    </row>
    <row r="12" spans="1:16" ht="12" customHeight="1">
      <c r="A12" s="40"/>
      <c r="B12" s="41"/>
      <c r="C12" s="37">
        <v>4430</v>
      </c>
      <c r="D12" s="198" t="s">
        <v>176</v>
      </c>
      <c r="E12" s="199"/>
      <c r="F12" s="199"/>
      <c r="G12" s="199"/>
      <c r="H12" s="200"/>
      <c r="I12" s="38">
        <v>5200</v>
      </c>
      <c r="J12" s="38"/>
      <c r="K12" s="38"/>
      <c r="L12" s="38"/>
      <c r="M12" s="174"/>
      <c r="N12" s="174"/>
      <c r="O12" s="174"/>
      <c r="P12" s="174"/>
    </row>
    <row r="13" spans="1:16" ht="10.5" customHeight="1">
      <c r="A13" s="40"/>
      <c r="B13" s="41"/>
      <c r="C13" s="37">
        <v>4590</v>
      </c>
      <c r="D13" s="198" t="s">
        <v>184</v>
      </c>
      <c r="E13" s="199"/>
      <c r="F13" s="199"/>
      <c r="G13" s="199"/>
      <c r="H13" s="200"/>
      <c r="I13" s="38">
        <v>78000</v>
      </c>
      <c r="J13" s="38"/>
      <c r="K13" s="38"/>
      <c r="L13" s="38"/>
      <c r="M13" s="176"/>
      <c r="N13" s="176"/>
      <c r="O13" s="176"/>
      <c r="P13" s="176"/>
    </row>
    <row r="14" spans="1:16" ht="12" customHeight="1">
      <c r="A14" s="31">
        <v>710</v>
      </c>
      <c r="B14" s="32"/>
      <c r="C14" s="32"/>
      <c r="D14" s="201" t="s">
        <v>171</v>
      </c>
      <c r="E14" s="202"/>
      <c r="F14" s="202"/>
      <c r="G14" s="202"/>
      <c r="H14" s="203"/>
      <c r="I14" s="120">
        <f>I15</f>
        <v>77040</v>
      </c>
      <c r="J14" s="120"/>
      <c r="K14" s="120">
        <f>K15</f>
        <v>71040</v>
      </c>
      <c r="L14" s="120"/>
      <c r="M14" s="168"/>
      <c r="N14" s="168"/>
      <c r="O14" s="168"/>
      <c r="P14" s="168"/>
    </row>
    <row r="15" spans="1:16" ht="12" customHeight="1">
      <c r="A15" s="34"/>
      <c r="B15" s="35">
        <v>71004</v>
      </c>
      <c r="C15" s="34"/>
      <c r="D15" s="204" t="s">
        <v>172</v>
      </c>
      <c r="E15" s="205"/>
      <c r="F15" s="205"/>
      <c r="G15" s="205"/>
      <c r="H15" s="206"/>
      <c r="I15" s="119">
        <f>SUM(I16:I17)</f>
        <v>77040</v>
      </c>
      <c r="J15" s="119"/>
      <c r="K15" s="119">
        <f>SUM(K16:K17)</f>
        <v>71040</v>
      </c>
      <c r="L15" s="119"/>
      <c r="M15" s="168"/>
      <c r="N15" s="168"/>
      <c r="O15" s="168"/>
      <c r="P15" s="168"/>
    </row>
    <row r="16" spans="1:16" ht="12" customHeight="1">
      <c r="A16" s="40"/>
      <c r="B16" s="41"/>
      <c r="C16" s="37">
        <v>4170</v>
      </c>
      <c r="D16" s="195" t="s">
        <v>153</v>
      </c>
      <c r="E16" s="196"/>
      <c r="F16" s="196"/>
      <c r="G16" s="196"/>
      <c r="H16" s="197"/>
      <c r="I16" s="38">
        <v>77040</v>
      </c>
      <c r="J16" s="38"/>
      <c r="K16" s="38"/>
      <c r="L16" s="38"/>
      <c r="M16" s="168"/>
      <c r="N16" s="168"/>
      <c r="O16" s="168"/>
      <c r="P16" s="168"/>
    </row>
    <row r="17" spans="1:16" ht="12" customHeight="1">
      <c r="A17" s="40"/>
      <c r="B17" s="41"/>
      <c r="C17" s="37">
        <v>4300</v>
      </c>
      <c r="D17" s="198" t="s">
        <v>134</v>
      </c>
      <c r="E17" s="199"/>
      <c r="F17" s="199"/>
      <c r="G17" s="199"/>
      <c r="H17" s="200"/>
      <c r="I17" s="38"/>
      <c r="J17" s="38"/>
      <c r="K17" s="38">
        <v>71040</v>
      </c>
      <c r="L17" s="38"/>
      <c r="M17" s="168"/>
      <c r="N17" s="168"/>
      <c r="O17" s="168"/>
      <c r="P17" s="168"/>
    </row>
    <row r="18" spans="1:16" ht="23.25" customHeight="1">
      <c r="A18" s="31">
        <v>754</v>
      </c>
      <c r="B18" s="32"/>
      <c r="C18" s="32"/>
      <c r="D18" s="201" t="s">
        <v>182</v>
      </c>
      <c r="E18" s="202"/>
      <c r="F18" s="202"/>
      <c r="G18" s="202"/>
      <c r="H18" s="203"/>
      <c r="I18" s="120"/>
      <c r="J18" s="120"/>
      <c r="K18" s="120">
        <f>K19</f>
        <v>78000</v>
      </c>
      <c r="L18" s="120"/>
      <c r="M18" s="176"/>
      <c r="N18" s="176"/>
      <c r="O18" s="176"/>
      <c r="P18" s="176"/>
    </row>
    <row r="19" spans="1:16" ht="12" customHeight="1">
      <c r="A19" s="34"/>
      <c r="B19" s="35">
        <v>75421</v>
      </c>
      <c r="C19" s="34"/>
      <c r="D19" s="204" t="s">
        <v>183</v>
      </c>
      <c r="E19" s="205"/>
      <c r="F19" s="205"/>
      <c r="G19" s="205"/>
      <c r="H19" s="206"/>
      <c r="I19" s="119"/>
      <c r="J19" s="119"/>
      <c r="K19" s="119">
        <f>K20</f>
        <v>78000</v>
      </c>
      <c r="L19" s="119"/>
      <c r="M19" s="176"/>
      <c r="N19" s="176"/>
      <c r="O19" s="176"/>
      <c r="P19" s="176"/>
    </row>
    <row r="20" spans="1:16" ht="12" customHeight="1">
      <c r="A20" s="40"/>
      <c r="B20" s="41"/>
      <c r="C20" s="37">
        <v>4270</v>
      </c>
      <c r="D20" s="195" t="s">
        <v>116</v>
      </c>
      <c r="E20" s="196"/>
      <c r="F20" s="196"/>
      <c r="G20" s="196"/>
      <c r="H20" s="197"/>
      <c r="I20" s="38"/>
      <c r="J20" s="38"/>
      <c r="K20" s="38">
        <v>78000</v>
      </c>
      <c r="L20" s="38"/>
      <c r="M20" s="176"/>
      <c r="N20" s="176"/>
      <c r="O20" s="176"/>
      <c r="P20" s="176"/>
    </row>
    <row r="21" spans="1:16" s="4" customFormat="1" ht="12" customHeight="1">
      <c r="A21" s="31">
        <v>801</v>
      </c>
      <c r="B21" s="32"/>
      <c r="C21" s="32"/>
      <c r="D21" s="201" t="s">
        <v>91</v>
      </c>
      <c r="E21" s="202"/>
      <c r="F21" s="202"/>
      <c r="G21" s="202"/>
      <c r="H21" s="203"/>
      <c r="I21" s="120">
        <f>I22+I31+I33+I39+I42</f>
        <v>60270</v>
      </c>
      <c r="J21" s="120">
        <f>J22+J31+J33+J39+J42</f>
        <v>1302920</v>
      </c>
      <c r="K21" s="120">
        <f>K22+K31+K33+K39+K42</f>
        <v>775190</v>
      </c>
      <c r="L21" s="120"/>
      <c r="M21" s="9"/>
      <c r="N21" s="9"/>
      <c r="O21" s="9"/>
      <c r="P21" s="9"/>
    </row>
    <row r="22" spans="1:16" s="4" customFormat="1" ht="12" customHeight="1">
      <c r="A22" s="34"/>
      <c r="B22" s="35">
        <v>80101</v>
      </c>
      <c r="C22" s="34"/>
      <c r="D22" s="204" t="s">
        <v>74</v>
      </c>
      <c r="E22" s="205"/>
      <c r="F22" s="205"/>
      <c r="G22" s="205"/>
      <c r="H22" s="206"/>
      <c r="I22" s="119">
        <f>SUM(I23:I30)</f>
        <v>34580</v>
      </c>
      <c r="J22" s="119">
        <f>SUM(J23:J30)</f>
        <v>1302920</v>
      </c>
      <c r="K22" s="119">
        <f>SUM(K23:K30)</f>
        <v>142300</v>
      </c>
      <c r="L22" s="119"/>
      <c r="M22" s="9"/>
      <c r="N22" s="9"/>
      <c r="O22" s="9"/>
      <c r="P22" s="9"/>
    </row>
    <row r="23" spans="1:16" s="4" customFormat="1" ht="24.75" customHeight="1">
      <c r="A23" s="40"/>
      <c r="B23" s="41"/>
      <c r="C23" s="37">
        <v>2540</v>
      </c>
      <c r="D23" s="198" t="s">
        <v>155</v>
      </c>
      <c r="E23" s="199"/>
      <c r="F23" s="199"/>
      <c r="G23" s="199"/>
      <c r="H23" s="200"/>
      <c r="I23" s="38"/>
      <c r="J23" s="38"/>
      <c r="K23" s="38">
        <v>92300</v>
      </c>
      <c r="L23" s="38"/>
      <c r="M23" s="139"/>
      <c r="N23" s="139"/>
      <c r="O23" s="139"/>
      <c r="P23" s="139"/>
    </row>
    <row r="24" spans="1:16" s="4" customFormat="1" ht="12" customHeight="1">
      <c r="A24" s="40"/>
      <c r="B24" s="41"/>
      <c r="C24" s="129">
        <v>4010</v>
      </c>
      <c r="D24" s="207" t="s">
        <v>133</v>
      </c>
      <c r="E24" s="208"/>
      <c r="F24" s="208"/>
      <c r="G24" s="208"/>
      <c r="H24" s="209"/>
      <c r="I24" s="38"/>
      <c r="J24" s="38"/>
      <c r="K24" s="38">
        <v>50000</v>
      </c>
      <c r="L24" s="38"/>
      <c r="M24" s="168"/>
      <c r="N24" s="168"/>
      <c r="O24" s="168"/>
      <c r="P24" s="168"/>
    </row>
    <row r="25" spans="1:16" s="4" customFormat="1" ht="12" customHeight="1">
      <c r="A25" s="40"/>
      <c r="B25" s="41"/>
      <c r="C25" s="129">
        <v>4120</v>
      </c>
      <c r="D25" s="195" t="s">
        <v>136</v>
      </c>
      <c r="E25" s="196"/>
      <c r="F25" s="196"/>
      <c r="G25" s="196"/>
      <c r="H25" s="197"/>
      <c r="I25" s="38">
        <v>2000</v>
      </c>
      <c r="J25" s="38"/>
      <c r="K25" s="38"/>
      <c r="L25" s="38"/>
      <c r="M25" s="168"/>
      <c r="N25" s="168"/>
      <c r="O25" s="168"/>
      <c r="P25" s="168"/>
    </row>
    <row r="26" spans="1:16" s="4" customFormat="1" ht="12" customHeight="1">
      <c r="A26" s="40"/>
      <c r="B26" s="41"/>
      <c r="C26" s="37">
        <v>4170</v>
      </c>
      <c r="D26" s="195" t="s">
        <v>153</v>
      </c>
      <c r="E26" s="196"/>
      <c r="F26" s="196"/>
      <c r="G26" s="196"/>
      <c r="H26" s="197"/>
      <c r="I26" s="38">
        <v>500</v>
      </c>
      <c r="J26" s="38"/>
      <c r="K26" s="38"/>
      <c r="L26" s="38"/>
      <c r="M26" s="168"/>
      <c r="N26" s="168"/>
      <c r="O26" s="168"/>
      <c r="P26" s="168"/>
    </row>
    <row r="27" spans="1:16" s="4" customFormat="1" ht="12" customHeight="1">
      <c r="A27" s="40"/>
      <c r="B27" s="41"/>
      <c r="C27" s="37">
        <v>4260</v>
      </c>
      <c r="D27" s="195" t="s">
        <v>173</v>
      </c>
      <c r="E27" s="196"/>
      <c r="F27" s="196"/>
      <c r="G27" s="196"/>
      <c r="H27" s="197"/>
      <c r="I27" s="38">
        <v>16080</v>
      </c>
      <c r="J27" s="38"/>
      <c r="K27" s="38"/>
      <c r="L27" s="38"/>
      <c r="M27" s="168"/>
      <c r="N27" s="168"/>
      <c r="O27" s="168"/>
      <c r="P27" s="168"/>
    </row>
    <row r="28" spans="1:16" s="4" customFormat="1" ht="12" customHeight="1">
      <c r="A28" s="40"/>
      <c r="B28" s="41"/>
      <c r="C28" s="37">
        <v>4270</v>
      </c>
      <c r="D28" s="195" t="s">
        <v>116</v>
      </c>
      <c r="E28" s="196"/>
      <c r="F28" s="196"/>
      <c r="G28" s="196"/>
      <c r="H28" s="197"/>
      <c r="I28" s="38">
        <v>16000</v>
      </c>
      <c r="J28" s="38"/>
      <c r="K28" s="38"/>
      <c r="L28" s="38"/>
      <c r="M28" s="168"/>
      <c r="N28" s="168"/>
      <c r="O28" s="168"/>
      <c r="P28" s="168"/>
    </row>
    <row r="29" spans="1:16" s="4" customFormat="1" ht="12" customHeight="1">
      <c r="A29" s="40"/>
      <c r="B29" s="41"/>
      <c r="C29" s="37">
        <v>6050</v>
      </c>
      <c r="D29" s="198" t="s">
        <v>154</v>
      </c>
      <c r="E29" s="199"/>
      <c r="F29" s="199"/>
      <c r="G29" s="199"/>
      <c r="H29" s="200"/>
      <c r="I29" s="38"/>
      <c r="J29" s="38">
        <v>1300000</v>
      </c>
      <c r="K29" s="38"/>
      <c r="L29" s="38"/>
      <c r="M29" s="154"/>
      <c r="N29" s="154"/>
      <c r="O29" s="154"/>
      <c r="P29" s="154"/>
    </row>
    <row r="30" spans="1:16" s="4" customFormat="1" ht="12" customHeight="1">
      <c r="A30" s="40"/>
      <c r="B30" s="41"/>
      <c r="C30" s="116">
        <v>6060</v>
      </c>
      <c r="D30" s="320" t="s">
        <v>140</v>
      </c>
      <c r="E30" s="321"/>
      <c r="F30" s="321"/>
      <c r="G30" s="321"/>
      <c r="H30" s="322"/>
      <c r="I30" s="39"/>
      <c r="J30" s="39">
        <v>2920</v>
      </c>
      <c r="K30" s="39"/>
      <c r="L30" s="39"/>
      <c r="M30" s="150"/>
      <c r="N30" s="150"/>
      <c r="O30" s="150"/>
      <c r="P30" s="150"/>
    </row>
    <row r="31" spans="1:16" s="4" customFormat="1" ht="12" customHeight="1">
      <c r="A31" s="34"/>
      <c r="B31" s="35">
        <v>80103</v>
      </c>
      <c r="C31" s="34"/>
      <c r="D31" s="204" t="s">
        <v>143</v>
      </c>
      <c r="E31" s="205"/>
      <c r="F31" s="205"/>
      <c r="G31" s="205"/>
      <c r="H31" s="206"/>
      <c r="I31" s="36"/>
      <c r="J31" s="36"/>
      <c r="K31" s="36">
        <f>SUM(K32:K32)</f>
        <v>15000</v>
      </c>
      <c r="L31" s="36"/>
      <c r="M31" s="139"/>
      <c r="N31" s="139"/>
      <c r="O31" s="139"/>
      <c r="P31" s="139"/>
    </row>
    <row r="32" spans="1:16" s="4" customFormat="1" ht="12" customHeight="1">
      <c r="A32" s="40"/>
      <c r="B32" s="41"/>
      <c r="C32" s="37">
        <v>2540</v>
      </c>
      <c r="D32" s="198" t="s">
        <v>155</v>
      </c>
      <c r="E32" s="199"/>
      <c r="F32" s="199"/>
      <c r="G32" s="199"/>
      <c r="H32" s="200"/>
      <c r="I32" s="38"/>
      <c r="J32" s="38"/>
      <c r="K32" s="38">
        <v>15000</v>
      </c>
      <c r="L32" s="38"/>
      <c r="M32" s="139"/>
      <c r="N32" s="139"/>
      <c r="O32" s="139"/>
      <c r="P32" s="139"/>
    </row>
    <row r="33" spans="1:16" s="4" customFormat="1" ht="12" customHeight="1">
      <c r="A33" s="34"/>
      <c r="B33" s="35">
        <v>80104</v>
      </c>
      <c r="C33" s="34"/>
      <c r="D33" s="204" t="s">
        <v>135</v>
      </c>
      <c r="E33" s="205"/>
      <c r="F33" s="205"/>
      <c r="G33" s="205"/>
      <c r="H33" s="206"/>
      <c r="I33" s="36">
        <f>I37</f>
        <v>2190</v>
      </c>
      <c r="J33" s="36"/>
      <c r="K33" s="36">
        <f>SUM(K34:K38)</f>
        <v>617890</v>
      </c>
      <c r="L33" s="36"/>
      <c r="M33" s="126"/>
      <c r="N33" s="126"/>
      <c r="O33" s="126"/>
      <c r="P33" s="126"/>
    </row>
    <row r="34" spans="1:16" s="4" customFormat="1" ht="25.5" customHeight="1">
      <c r="A34" s="40"/>
      <c r="B34" s="41"/>
      <c r="C34" s="37">
        <v>2310</v>
      </c>
      <c r="D34" s="198" t="s">
        <v>170</v>
      </c>
      <c r="E34" s="199"/>
      <c r="F34" s="199"/>
      <c r="G34" s="199"/>
      <c r="H34" s="200"/>
      <c r="I34" s="38"/>
      <c r="J34" s="38"/>
      <c r="K34" s="38">
        <v>200000</v>
      </c>
      <c r="L34" s="38"/>
      <c r="M34" s="139"/>
      <c r="N34" s="139"/>
      <c r="O34" s="139"/>
      <c r="P34" s="139"/>
    </row>
    <row r="35" spans="1:16" s="4" customFormat="1" ht="14.25" customHeight="1">
      <c r="A35" s="40"/>
      <c r="B35" s="41"/>
      <c r="C35" s="37">
        <v>2540</v>
      </c>
      <c r="D35" s="198" t="s">
        <v>155</v>
      </c>
      <c r="E35" s="199"/>
      <c r="F35" s="199"/>
      <c r="G35" s="199"/>
      <c r="H35" s="200"/>
      <c r="I35" s="38"/>
      <c r="J35" s="38"/>
      <c r="K35" s="38">
        <v>416200</v>
      </c>
      <c r="L35" s="38"/>
      <c r="M35" s="154"/>
      <c r="N35" s="154"/>
      <c r="O35" s="154"/>
      <c r="P35" s="154"/>
    </row>
    <row r="36" spans="1:16" s="4" customFormat="1" ht="13.5" customHeight="1">
      <c r="A36" s="40"/>
      <c r="B36" s="41"/>
      <c r="C36" s="37">
        <v>3020</v>
      </c>
      <c r="D36" s="195" t="s">
        <v>156</v>
      </c>
      <c r="E36" s="196"/>
      <c r="F36" s="196"/>
      <c r="G36" s="196"/>
      <c r="H36" s="197"/>
      <c r="I36" s="38"/>
      <c r="J36" s="38"/>
      <c r="K36" s="38">
        <v>290</v>
      </c>
      <c r="L36" s="38"/>
      <c r="M36" s="168"/>
      <c r="N36" s="168"/>
      <c r="O36" s="168"/>
      <c r="P36" s="168"/>
    </row>
    <row r="37" spans="1:16" s="4" customFormat="1" ht="11.25" customHeight="1">
      <c r="A37" s="40"/>
      <c r="B37" s="41"/>
      <c r="C37" s="37">
        <v>4170</v>
      </c>
      <c r="D37" s="195" t="s">
        <v>153</v>
      </c>
      <c r="E37" s="196"/>
      <c r="F37" s="196"/>
      <c r="G37" s="196"/>
      <c r="H37" s="197"/>
      <c r="I37" s="38">
        <v>2190</v>
      </c>
      <c r="J37" s="38"/>
      <c r="K37" s="38"/>
      <c r="L37" s="38"/>
      <c r="M37" s="168"/>
      <c r="N37" s="168"/>
      <c r="O37" s="168"/>
      <c r="P37" s="168"/>
    </row>
    <row r="38" spans="1:16" s="4" customFormat="1" ht="10.5" customHeight="1">
      <c r="A38" s="40"/>
      <c r="B38" s="41"/>
      <c r="C38" s="116">
        <v>4260</v>
      </c>
      <c r="D38" s="317" t="s">
        <v>173</v>
      </c>
      <c r="E38" s="318"/>
      <c r="F38" s="318"/>
      <c r="G38" s="318"/>
      <c r="H38" s="319"/>
      <c r="I38" s="39"/>
      <c r="J38" s="39"/>
      <c r="K38" s="39">
        <v>1400</v>
      </c>
      <c r="L38" s="39"/>
      <c r="M38" s="168"/>
      <c r="N38" s="168"/>
      <c r="O38" s="168"/>
      <c r="P38" s="168"/>
    </row>
    <row r="39" spans="1:16" s="4" customFormat="1" ht="12" customHeight="1">
      <c r="A39" s="34"/>
      <c r="B39" s="35">
        <v>80110</v>
      </c>
      <c r="C39" s="34"/>
      <c r="D39" s="204" t="s">
        <v>157</v>
      </c>
      <c r="E39" s="205"/>
      <c r="F39" s="205"/>
      <c r="G39" s="205"/>
      <c r="H39" s="206"/>
      <c r="I39" s="36">
        <f>SUM(I40:I41)</f>
        <v>13000</v>
      </c>
      <c r="J39" s="36"/>
      <c r="K39" s="36"/>
      <c r="L39" s="36"/>
      <c r="M39" s="154"/>
      <c r="N39" s="154"/>
      <c r="O39" s="154"/>
      <c r="P39" s="154"/>
    </row>
    <row r="40" spans="1:16" s="4" customFormat="1" ht="11.25" customHeight="1">
      <c r="A40" s="40"/>
      <c r="B40" s="41"/>
      <c r="C40" s="129">
        <v>4110</v>
      </c>
      <c r="D40" s="195" t="s">
        <v>152</v>
      </c>
      <c r="E40" s="196"/>
      <c r="F40" s="196"/>
      <c r="G40" s="196"/>
      <c r="H40" s="197"/>
      <c r="I40" s="130">
        <v>4000</v>
      </c>
      <c r="J40" s="130"/>
      <c r="K40" s="130"/>
      <c r="L40" s="130"/>
      <c r="M40" s="154"/>
      <c r="N40" s="154"/>
      <c r="O40" s="154"/>
      <c r="P40" s="154"/>
    </row>
    <row r="41" spans="1:16" s="4" customFormat="1" ht="12" customHeight="1">
      <c r="A41" s="40"/>
      <c r="B41" s="41"/>
      <c r="C41" s="116">
        <v>4260</v>
      </c>
      <c r="D41" s="317" t="s">
        <v>173</v>
      </c>
      <c r="E41" s="318"/>
      <c r="F41" s="318"/>
      <c r="G41" s="318"/>
      <c r="H41" s="319"/>
      <c r="I41" s="130">
        <v>9000</v>
      </c>
      <c r="J41" s="130"/>
      <c r="K41" s="130"/>
      <c r="L41" s="130"/>
      <c r="M41" s="154"/>
      <c r="N41" s="154"/>
      <c r="O41" s="154"/>
      <c r="P41" s="154"/>
    </row>
    <row r="42" spans="1:16" s="4" customFormat="1" ht="12" customHeight="1">
      <c r="A42" s="34"/>
      <c r="B42" s="35">
        <v>80148</v>
      </c>
      <c r="C42" s="34"/>
      <c r="D42" s="204" t="s">
        <v>158</v>
      </c>
      <c r="E42" s="205"/>
      <c r="F42" s="205"/>
      <c r="G42" s="205"/>
      <c r="H42" s="206"/>
      <c r="I42" s="36">
        <f>SUM(I43:I44)</f>
        <v>10500</v>
      </c>
      <c r="J42" s="36"/>
      <c r="K42" s="36"/>
      <c r="L42" s="36"/>
      <c r="M42" s="154"/>
      <c r="N42" s="154"/>
      <c r="O42" s="154"/>
      <c r="P42" s="154"/>
    </row>
    <row r="43" spans="1:16" s="4" customFormat="1" ht="12" customHeight="1">
      <c r="A43" s="40"/>
      <c r="B43" s="41"/>
      <c r="C43" s="129">
        <v>4110</v>
      </c>
      <c r="D43" s="195" t="s">
        <v>152</v>
      </c>
      <c r="E43" s="196"/>
      <c r="F43" s="196"/>
      <c r="G43" s="196"/>
      <c r="H43" s="197"/>
      <c r="I43" s="130">
        <v>10000</v>
      </c>
      <c r="J43" s="130"/>
      <c r="K43" s="130"/>
      <c r="L43" s="130"/>
      <c r="M43" s="154"/>
      <c r="N43" s="154"/>
      <c r="O43" s="154"/>
      <c r="P43" s="154"/>
    </row>
    <row r="44" spans="1:16" s="4" customFormat="1" ht="12" customHeight="1">
      <c r="A44" s="40"/>
      <c r="B44" s="41"/>
      <c r="C44" s="129">
        <v>4170</v>
      </c>
      <c r="D44" s="314" t="s">
        <v>153</v>
      </c>
      <c r="E44" s="315"/>
      <c r="F44" s="315"/>
      <c r="G44" s="315"/>
      <c r="H44" s="316"/>
      <c r="I44" s="130">
        <v>500</v>
      </c>
      <c r="J44" s="130"/>
      <c r="K44" s="130"/>
      <c r="L44" s="130"/>
      <c r="M44" s="154"/>
      <c r="N44" s="154"/>
      <c r="O44" s="154"/>
      <c r="P44" s="154"/>
    </row>
    <row r="45" spans="1:16" s="4" customFormat="1" ht="2.25" customHeight="1">
      <c r="A45" s="178"/>
      <c r="B45" s="178"/>
      <c r="C45" s="172"/>
      <c r="D45" s="179"/>
      <c r="E45" s="180"/>
      <c r="F45" s="180"/>
      <c r="G45" s="180"/>
      <c r="H45" s="180"/>
      <c r="I45" s="181"/>
      <c r="J45" s="181"/>
      <c r="K45" s="181"/>
      <c r="L45" s="181"/>
      <c r="M45" s="174"/>
      <c r="N45" s="174"/>
      <c r="O45" s="174"/>
      <c r="P45" s="174"/>
    </row>
    <row r="46" spans="1:16" s="4" customFormat="1" ht="4.5" customHeight="1">
      <c r="A46" s="182"/>
      <c r="B46" s="182"/>
      <c r="C46" s="173"/>
      <c r="D46" s="183"/>
      <c r="E46" s="177"/>
      <c r="F46" s="177"/>
      <c r="G46" s="177"/>
      <c r="H46" s="177"/>
      <c r="I46" s="184"/>
      <c r="J46" s="184"/>
      <c r="K46" s="184"/>
      <c r="L46" s="184"/>
      <c r="M46" s="174"/>
      <c r="N46" s="174"/>
      <c r="O46" s="174"/>
      <c r="P46" s="174"/>
    </row>
    <row r="47" spans="1:16" s="4" customFormat="1" ht="12" customHeight="1">
      <c r="A47" s="311" t="s">
        <v>69</v>
      </c>
      <c r="B47" s="312"/>
      <c r="C47" s="313"/>
      <c r="D47" s="307" t="s">
        <v>88</v>
      </c>
      <c r="E47" s="307"/>
      <c r="F47" s="307"/>
      <c r="G47" s="307"/>
      <c r="H47" s="308"/>
      <c r="I47" s="306" t="s">
        <v>89</v>
      </c>
      <c r="J47" s="306"/>
      <c r="K47" s="306" t="s">
        <v>90</v>
      </c>
      <c r="L47" s="306"/>
      <c r="M47" s="174"/>
      <c r="N47" s="174"/>
      <c r="O47" s="174"/>
      <c r="P47" s="174"/>
    </row>
    <row r="48" spans="1:16" s="4" customFormat="1" ht="12" customHeight="1">
      <c r="A48" s="171" t="s">
        <v>29</v>
      </c>
      <c r="B48" s="171" t="s">
        <v>70</v>
      </c>
      <c r="C48" s="171" t="s">
        <v>71</v>
      </c>
      <c r="D48" s="309"/>
      <c r="E48" s="309"/>
      <c r="F48" s="309"/>
      <c r="G48" s="309"/>
      <c r="H48" s="310"/>
      <c r="I48" s="30" t="s">
        <v>72</v>
      </c>
      <c r="J48" s="30" t="s">
        <v>73</v>
      </c>
      <c r="K48" s="30" t="s">
        <v>72</v>
      </c>
      <c r="L48" s="30" t="s">
        <v>73</v>
      </c>
      <c r="M48" s="174"/>
      <c r="N48" s="174"/>
      <c r="O48" s="174"/>
      <c r="P48" s="174"/>
    </row>
    <row r="49" spans="1:16" s="4" customFormat="1" ht="12" customHeight="1">
      <c r="A49" s="31">
        <v>854</v>
      </c>
      <c r="B49" s="32"/>
      <c r="C49" s="32"/>
      <c r="D49" s="294" t="s">
        <v>159</v>
      </c>
      <c r="E49" s="295"/>
      <c r="F49" s="295"/>
      <c r="G49" s="295"/>
      <c r="H49" s="296"/>
      <c r="I49" s="33">
        <f>I50</f>
        <v>10000</v>
      </c>
      <c r="J49" s="33"/>
      <c r="K49" s="33">
        <f>K50</f>
        <v>23000</v>
      </c>
      <c r="L49" s="33"/>
      <c r="M49" s="154"/>
      <c r="N49" s="154"/>
      <c r="O49" s="154"/>
      <c r="P49" s="154"/>
    </row>
    <row r="50" spans="1:16" s="4" customFormat="1" ht="15" customHeight="1">
      <c r="A50" s="34"/>
      <c r="B50" s="35">
        <v>85401</v>
      </c>
      <c r="C50" s="34"/>
      <c r="D50" s="204" t="s">
        <v>160</v>
      </c>
      <c r="E50" s="205"/>
      <c r="F50" s="205"/>
      <c r="G50" s="205"/>
      <c r="H50" s="206"/>
      <c r="I50" s="36">
        <f>I52</f>
        <v>10000</v>
      </c>
      <c r="J50" s="36"/>
      <c r="K50" s="36">
        <f>K51</f>
        <v>23000</v>
      </c>
      <c r="L50" s="36"/>
      <c r="M50" s="154"/>
      <c r="N50" s="154"/>
      <c r="O50" s="154"/>
      <c r="P50" s="154"/>
    </row>
    <row r="51" spans="1:16" s="4" customFormat="1" ht="11.25" customHeight="1">
      <c r="A51" s="40"/>
      <c r="B51" s="41"/>
      <c r="C51" s="129">
        <v>4010</v>
      </c>
      <c r="D51" s="207" t="s">
        <v>133</v>
      </c>
      <c r="E51" s="208"/>
      <c r="F51" s="208"/>
      <c r="G51" s="208"/>
      <c r="H51" s="209"/>
      <c r="I51" s="130"/>
      <c r="J51" s="130"/>
      <c r="K51" s="130">
        <v>23000</v>
      </c>
      <c r="L51" s="130"/>
      <c r="M51" s="154"/>
      <c r="N51" s="154"/>
      <c r="O51" s="154"/>
      <c r="P51" s="154"/>
    </row>
    <row r="52" spans="1:16" s="4" customFormat="1" ht="11.25" customHeight="1">
      <c r="A52" s="40"/>
      <c r="B52" s="41"/>
      <c r="C52" s="129">
        <v>4110</v>
      </c>
      <c r="D52" s="195" t="s">
        <v>152</v>
      </c>
      <c r="E52" s="196"/>
      <c r="F52" s="196"/>
      <c r="G52" s="196"/>
      <c r="H52" s="197"/>
      <c r="I52" s="130">
        <v>10000</v>
      </c>
      <c r="J52" s="130"/>
      <c r="K52" s="130"/>
      <c r="L52" s="130"/>
      <c r="M52" s="154"/>
      <c r="N52" s="154"/>
      <c r="O52" s="154"/>
      <c r="P52" s="154"/>
    </row>
    <row r="53" spans="1:16" s="4" customFormat="1" ht="12" customHeight="1">
      <c r="A53" s="31">
        <v>926</v>
      </c>
      <c r="B53" s="32"/>
      <c r="C53" s="32"/>
      <c r="D53" s="201" t="s">
        <v>163</v>
      </c>
      <c r="E53" s="202"/>
      <c r="F53" s="202"/>
      <c r="G53" s="202"/>
      <c r="H53" s="203"/>
      <c r="I53" s="33">
        <f>I54</f>
        <v>2000</v>
      </c>
      <c r="J53" s="33"/>
      <c r="K53" s="33">
        <f>K55</f>
        <v>6000</v>
      </c>
      <c r="L53" s="33"/>
      <c r="M53" s="154"/>
      <c r="N53" s="154"/>
      <c r="O53" s="154"/>
      <c r="P53" s="154"/>
    </row>
    <row r="54" spans="1:16" s="4" customFormat="1" ht="12.75" customHeight="1">
      <c r="A54" s="34"/>
      <c r="B54" s="35">
        <v>92605</v>
      </c>
      <c r="C54" s="34"/>
      <c r="D54" s="204" t="s">
        <v>161</v>
      </c>
      <c r="E54" s="205"/>
      <c r="F54" s="205"/>
      <c r="G54" s="205"/>
      <c r="H54" s="206"/>
      <c r="I54" s="36">
        <f>I56</f>
        <v>2000</v>
      </c>
      <c r="J54" s="36"/>
      <c r="K54" s="36">
        <f>K55</f>
        <v>6000</v>
      </c>
      <c r="L54" s="36"/>
      <c r="M54" s="154"/>
      <c r="N54" s="154"/>
      <c r="O54" s="154"/>
      <c r="P54" s="154"/>
    </row>
    <row r="55" spans="1:16" s="4" customFormat="1" ht="24.75" customHeight="1">
      <c r="A55" s="40"/>
      <c r="B55" s="41"/>
      <c r="C55" s="37">
        <v>2820</v>
      </c>
      <c r="D55" s="195" t="s">
        <v>177</v>
      </c>
      <c r="E55" s="196"/>
      <c r="F55" s="196"/>
      <c r="G55" s="196"/>
      <c r="H55" s="197"/>
      <c r="I55" s="38"/>
      <c r="J55" s="38"/>
      <c r="K55" s="38">
        <v>6000</v>
      </c>
      <c r="L55" s="38"/>
      <c r="M55" s="156"/>
      <c r="N55" s="156"/>
      <c r="O55" s="156"/>
      <c r="P55" s="156"/>
    </row>
    <row r="56" spans="1:16" s="4" customFormat="1" ht="12" customHeight="1">
      <c r="A56" s="40"/>
      <c r="B56" s="41"/>
      <c r="C56" s="37">
        <v>4170</v>
      </c>
      <c r="D56" s="195" t="s">
        <v>153</v>
      </c>
      <c r="E56" s="196"/>
      <c r="F56" s="196"/>
      <c r="G56" s="196"/>
      <c r="H56" s="197"/>
      <c r="I56" s="38">
        <v>2000</v>
      </c>
      <c r="J56" s="38"/>
      <c r="K56" s="38"/>
      <c r="L56" s="38"/>
      <c r="M56" s="174"/>
      <c r="N56" s="174"/>
      <c r="O56" s="174"/>
      <c r="P56" s="174"/>
    </row>
    <row r="57" spans="1:16" ht="10.5" customHeight="1">
      <c r="A57" s="326" t="s">
        <v>92</v>
      </c>
      <c r="B57" s="327"/>
      <c r="C57" s="327"/>
      <c r="D57" s="327"/>
      <c r="E57" s="327"/>
      <c r="F57" s="327"/>
      <c r="G57" s="327"/>
      <c r="H57" s="328"/>
      <c r="I57" s="117">
        <f>I53+I49+I21+I14+I9</f>
        <v>232510</v>
      </c>
      <c r="J57" s="117">
        <f>J53+J49+J21+J14</f>
        <v>1302920</v>
      </c>
      <c r="K57" s="117">
        <f>K53+K49+K21+K14+K9+K18</f>
        <v>958430</v>
      </c>
      <c r="L57" s="117"/>
      <c r="M57" s="332"/>
      <c r="N57" s="224"/>
      <c r="O57" s="224"/>
      <c r="P57" s="224"/>
    </row>
    <row r="58" spans="1:16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1.25" customHeight="1">
      <c r="A59" s="329" t="s">
        <v>29</v>
      </c>
      <c r="B59" s="277" t="s">
        <v>0</v>
      </c>
      <c r="C59" s="278"/>
      <c r="D59" s="279"/>
      <c r="E59" s="323" t="s">
        <v>179</v>
      </c>
      <c r="F59" s="273" t="s">
        <v>18</v>
      </c>
      <c r="G59" s="274"/>
      <c r="H59" s="297" t="s">
        <v>82</v>
      </c>
      <c r="I59" s="311" t="s">
        <v>30</v>
      </c>
      <c r="J59" s="312"/>
      <c r="K59" s="312"/>
      <c r="L59" s="312"/>
      <c r="M59" s="312"/>
      <c r="N59" s="312"/>
      <c r="O59" s="312"/>
      <c r="P59" s="313"/>
    </row>
    <row r="60" spans="1:16" ht="11.25" customHeight="1">
      <c r="A60" s="329"/>
      <c r="B60" s="280"/>
      <c r="C60" s="281"/>
      <c r="D60" s="282"/>
      <c r="E60" s="324"/>
      <c r="F60" s="275"/>
      <c r="G60" s="276"/>
      <c r="H60" s="302"/>
      <c r="I60" s="221" t="s">
        <v>32</v>
      </c>
      <c r="J60" s="289" t="s">
        <v>42</v>
      </c>
      <c r="K60" s="290"/>
      <c r="L60" s="290"/>
      <c r="M60" s="290"/>
      <c r="N60" s="290"/>
      <c r="O60" s="291"/>
      <c r="P60" s="299" t="s">
        <v>35</v>
      </c>
    </row>
    <row r="61" spans="1:16" ht="12" customHeight="1">
      <c r="A61" s="330"/>
      <c r="B61" s="280"/>
      <c r="C61" s="281"/>
      <c r="D61" s="282"/>
      <c r="E61" s="324"/>
      <c r="F61" s="297" t="s">
        <v>81</v>
      </c>
      <c r="G61" s="297" t="s">
        <v>86</v>
      </c>
      <c r="H61" s="302"/>
      <c r="I61" s="222"/>
      <c r="J61" s="303" t="s">
        <v>141</v>
      </c>
      <c r="K61" s="303" t="s">
        <v>33</v>
      </c>
      <c r="L61" s="303" t="s">
        <v>44</v>
      </c>
      <c r="M61" s="303" t="s">
        <v>34</v>
      </c>
      <c r="N61" s="292" t="s">
        <v>42</v>
      </c>
      <c r="O61" s="293"/>
      <c r="P61" s="300"/>
    </row>
    <row r="62" spans="1:16" ht="59.25" customHeight="1">
      <c r="A62" s="331"/>
      <c r="B62" s="283"/>
      <c r="C62" s="284"/>
      <c r="D62" s="285"/>
      <c r="E62" s="325"/>
      <c r="F62" s="298"/>
      <c r="G62" s="298"/>
      <c r="H62" s="298"/>
      <c r="I62" s="223"/>
      <c r="J62" s="304"/>
      <c r="K62" s="304"/>
      <c r="L62" s="304"/>
      <c r="M62" s="304"/>
      <c r="N62" s="82" t="s">
        <v>94</v>
      </c>
      <c r="O62" s="125" t="s">
        <v>137</v>
      </c>
      <c r="P62" s="301"/>
    </row>
    <row r="63" spans="1:18" ht="13.5" customHeight="1">
      <c r="A63" s="42" t="s">
        <v>1</v>
      </c>
      <c r="B63" s="43" t="s">
        <v>3</v>
      </c>
      <c r="C63" s="43"/>
      <c r="D63" s="43"/>
      <c r="E63" s="23">
        <v>5940641</v>
      </c>
      <c r="F63" s="23"/>
      <c r="G63" s="23"/>
      <c r="H63" s="23">
        <f aca="true" t="shared" si="0" ref="H63:H68">E63-F63+G63</f>
        <v>5940641</v>
      </c>
      <c r="I63" s="23">
        <f aca="true" t="shared" si="1" ref="I63:I69">H63-P63</f>
        <v>63732</v>
      </c>
      <c r="J63" s="75"/>
      <c r="K63" s="23"/>
      <c r="L63" s="23"/>
      <c r="M63" s="75"/>
      <c r="N63" s="23">
        <v>38282</v>
      </c>
      <c r="O63" s="76"/>
      <c r="P63" s="79">
        <v>5876909</v>
      </c>
      <c r="Q63" s="1">
        <f>P63+I63</f>
        <v>5940641</v>
      </c>
      <c r="R63" s="1">
        <f>Q63-H63</f>
        <v>0</v>
      </c>
    </row>
    <row r="64" spans="1:18" ht="13.5" customHeight="1">
      <c r="A64" s="42" t="s">
        <v>2</v>
      </c>
      <c r="B64" s="213" t="s">
        <v>8</v>
      </c>
      <c r="C64" s="214"/>
      <c r="D64" s="215"/>
      <c r="E64" s="23">
        <v>174842</v>
      </c>
      <c r="F64" s="23"/>
      <c r="G64" s="23"/>
      <c r="H64" s="23">
        <f t="shared" si="0"/>
        <v>174842</v>
      </c>
      <c r="I64" s="23">
        <f t="shared" si="1"/>
        <v>174842</v>
      </c>
      <c r="J64" s="75"/>
      <c r="K64" s="75"/>
      <c r="L64" s="75"/>
      <c r="M64" s="75"/>
      <c r="N64" s="75"/>
      <c r="O64" s="76"/>
      <c r="P64" s="79"/>
      <c r="Q64" s="1">
        <f aca="true" t="shared" si="2" ref="Q64:Q88">P64+I64</f>
        <v>174842</v>
      </c>
      <c r="R64" s="1">
        <f aca="true" t="shared" si="3" ref="R64:R88">Q64-H64</f>
        <v>0</v>
      </c>
    </row>
    <row r="65" spans="1:18" ht="13.5" customHeight="1">
      <c r="A65" s="42">
        <v>150</v>
      </c>
      <c r="B65" s="210" t="s">
        <v>138</v>
      </c>
      <c r="C65" s="211"/>
      <c r="D65" s="212"/>
      <c r="E65" s="23">
        <v>5700</v>
      </c>
      <c r="F65" s="23"/>
      <c r="G65" s="23"/>
      <c r="H65" s="23">
        <f t="shared" si="0"/>
        <v>5700</v>
      </c>
      <c r="I65" s="23"/>
      <c r="J65" s="75"/>
      <c r="K65" s="23"/>
      <c r="L65" s="75"/>
      <c r="M65" s="75"/>
      <c r="N65" s="75"/>
      <c r="O65" s="76"/>
      <c r="P65" s="79">
        <v>5700</v>
      </c>
      <c r="Q65" s="1">
        <f t="shared" si="2"/>
        <v>5700</v>
      </c>
      <c r="R65" s="1">
        <f t="shared" si="3"/>
        <v>0</v>
      </c>
    </row>
    <row r="66" spans="1:18" ht="13.5" customHeight="1">
      <c r="A66" s="135">
        <v>600</v>
      </c>
      <c r="B66" s="213" t="s">
        <v>9</v>
      </c>
      <c r="C66" s="214"/>
      <c r="D66" s="215"/>
      <c r="E66" s="23">
        <v>17645220</v>
      </c>
      <c r="F66" s="23"/>
      <c r="G66" s="11"/>
      <c r="H66" s="23">
        <f t="shared" si="0"/>
        <v>17645220</v>
      </c>
      <c r="I66" s="23">
        <f t="shared" si="1"/>
        <v>8083694</v>
      </c>
      <c r="J66" s="23"/>
      <c r="K66" s="23">
        <v>2268142</v>
      </c>
      <c r="L66" s="23"/>
      <c r="M66" s="75"/>
      <c r="N66" s="75"/>
      <c r="O66" s="76"/>
      <c r="P66" s="79">
        <v>9561526</v>
      </c>
      <c r="Q66" s="1">
        <f t="shared" si="2"/>
        <v>17645220</v>
      </c>
      <c r="R66" s="1">
        <f t="shared" si="3"/>
        <v>0</v>
      </c>
    </row>
    <row r="67" spans="1:18" ht="13.5" customHeight="1">
      <c r="A67" s="46">
        <v>630</v>
      </c>
      <c r="B67" s="213" t="s">
        <v>39</v>
      </c>
      <c r="C67" s="214"/>
      <c r="D67" s="215"/>
      <c r="E67" s="23">
        <v>15000</v>
      </c>
      <c r="F67" s="23"/>
      <c r="G67" s="23"/>
      <c r="H67" s="23">
        <f t="shared" si="0"/>
        <v>15000</v>
      </c>
      <c r="I67" s="23">
        <f t="shared" si="1"/>
        <v>15000</v>
      </c>
      <c r="J67" s="23"/>
      <c r="K67" s="23">
        <f>I67</f>
        <v>15000</v>
      </c>
      <c r="L67" s="23"/>
      <c r="M67" s="75"/>
      <c r="N67" s="75"/>
      <c r="O67" s="76"/>
      <c r="P67" s="79"/>
      <c r="Q67" s="1">
        <f t="shared" si="2"/>
        <v>15000</v>
      </c>
      <c r="R67" s="1">
        <f t="shared" si="3"/>
        <v>0</v>
      </c>
    </row>
    <row r="68" spans="1:18" ht="13.5" customHeight="1">
      <c r="A68" s="46">
        <v>700</v>
      </c>
      <c r="B68" s="210" t="s">
        <v>93</v>
      </c>
      <c r="C68" s="211"/>
      <c r="D68" s="212"/>
      <c r="E68" s="23">
        <v>9123968</v>
      </c>
      <c r="F68" s="23">
        <f>I9</f>
        <v>83200</v>
      </c>
      <c r="G68" s="23">
        <f>K9</f>
        <v>5200</v>
      </c>
      <c r="H68" s="23">
        <f t="shared" si="0"/>
        <v>9045968</v>
      </c>
      <c r="I68" s="11">
        <f t="shared" si="1"/>
        <v>8901968</v>
      </c>
      <c r="J68" s="23">
        <v>75800</v>
      </c>
      <c r="K68" s="23">
        <v>272700</v>
      </c>
      <c r="L68" s="75"/>
      <c r="M68" s="75"/>
      <c r="N68" s="75"/>
      <c r="O68" s="77"/>
      <c r="P68" s="23">
        <v>144000</v>
      </c>
      <c r="Q68" s="1">
        <f t="shared" si="2"/>
        <v>9045968</v>
      </c>
      <c r="R68" s="1">
        <f t="shared" si="3"/>
        <v>0</v>
      </c>
    </row>
    <row r="69" spans="1:18" ht="13.5" customHeight="1">
      <c r="A69" s="46">
        <v>710</v>
      </c>
      <c r="B69" s="213" t="s">
        <v>17</v>
      </c>
      <c r="C69" s="214"/>
      <c r="D69" s="215"/>
      <c r="E69" s="11">
        <v>657563</v>
      </c>
      <c r="F69" s="11">
        <f>I14</f>
        <v>77040</v>
      </c>
      <c r="G69" s="11">
        <f>K14</f>
        <v>71040</v>
      </c>
      <c r="H69" s="11">
        <f>E69-F69+G69</f>
        <v>651563</v>
      </c>
      <c r="I69" s="11">
        <f t="shared" si="1"/>
        <v>651563</v>
      </c>
      <c r="J69" s="11">
        <v>1000</v>
      </c>
      <c r="K69" s="12"/>
      <c r="L69" s="11"/>
      <c r="M69" s="12"/>
      <c r="N69" s="12"/>
      <c r="O69" s="13"/>
      <c r="P69" s="11"/>
      <c r="Q69" s="1">
        <f t="shared" si="2"/>
        <v>651563</v>
      </c>
      <c r="R69" s="1">
        <f t="shared" si="3"/>
        <v>0</v>
      </c>
    </row>
    <row r="70" spans="1:18" ht="13.5" customHeight="1">
      <c r="A70" s="134">
        <v>720</v>
      </c>
      <c r="B70" s="213" t="s">
        <v>45</v>
      </c>
      <c r="C70" s="214"/>
      <c r="D70" s="215"/>
      <c r="E70" s="11">
        <v>180399</v>
      </c>
      <c r="F70" s="11"/>
      <c r="G70" s="79"/>
      <c r="H70" s="11">
        <f>E70-F70+G70</f>
        <v>180399</v>
      </c>
      <c r="I70" s="11">
        <f>H70-P70</f>
        <v>180399</v>
      </c>
      <c r="J70" s="11">
        <v>45221</v>
      </c>
      <c r="K70" s="12"/>
      <c r="L70" s="11"/>
      <c r="M70" s="12"/>
      <c r="N70" s="12"/>
      <c r="O70" s="13"/>
      <c r="P70" s="11"/>
      <c r="Q70" s="1">
        <f t="shared" si="2"/>
        <v>180399</v>
      </c>
      <c r="R70" s="1">
        <f t="shared" si="3"/>
        <v>0</v>
      </c>
    </row>
    <row r="71" spans="1:18" ht="15" customHeight="1">
      <c r="A71" s="46">
        <v>750</v>
      </c>
      <c r="B71" s="213" t="s">
        <v>36</v>
      </c>
      <c r="C71" s="214"/>
      <c r="D71" s="215"/>
      <c r="E71" s="11">
        <v>10367826</v>
      </c>
      <c r="F71" s="11"/>
      <c r="G71" s="11"/>
      <c r="H71" s="11">
        <f>E71-F71+G71</f>
        <v>10367826</v>
      </c>
      <c r="I71" s="11">
        <f aca="true" t="shared" si="4" ref="I71:I88">H71-P71</f>
        <v>10365019</v>
      </c>
      <c r="J71" s="11">
        <v>7012180</v>
      </c>
      <c r="K71" s="11">
        <v>180124</v>
      </c>
      <c r="L71" s="11">
        <v>338108</v>
      </c>
      <c r="M71" s="12"/>
      <c r="N71" s="11">
        <v>102667</v>
      </c>
      <c r="O71" s="11"/>
      <c r="P71" s="11">
        <v>2807</v>
      </c>
      <c r="Q71" s="1">
        <f t="shared" si="2"/>
        <v>10367826</v>
      </c>
      <c r="R71" s="1">
        <f t="shared" si="3"/>
        <v>0</v>
      </c>
    </row>
    <row r="72" spans="1:18" ht="60.75" customHeight="1">
      <c r="A72" s="46">
        <v>751</v>
      </c>
      <c r="B72" s="286" t="s">
        <v>28</v>
      </c>
      <c r="C72" s="287"/>
      <c r="D72" s="288"/>
      <c r="E72" s="11">
        <v>58925</v>
      </c>
      <c r="F72" s="11"/>
      <c r="G72" s="11"/>
      <c r="H72" s="11">
        <f aca="true" t="shared" si="5" ref="H72:H82">E72-F72+G72</f>
        <v>58925</v>
      </c>
      <c r="I72" s="11">
        <f t="shared" si="4"/>
        <v>58925</v>
      </c>
      <c r="J72" s="11">
        <v>37101</v>
      </c>
      <c r="K72" s="11"/>
      <c r="L72" s="11">
        <v>14160</v>
      </c>
      <c r="M72" s="12"/>
      <c r="N72" s="11">
        <v>35197</v>
      </c>
      <c r="O72" s="13"/>
      <c r="P72" s="11"/>
      <c r="Q72" s="1">
        <f t="shared" si="2"/>
        <v>58925</v>
      </c>
      <c r="R72" s="1">
        <f t="shared" si="3"/>
        <v>0</v>
      </c>
    </row>
    <row r="73" spans="1:18" ht="39.75" customHeight="1">
      <c r="A73" s="46">
        <v>754</v>
      </c>
      <c r="B73" s="210" t="s">
        <v>31</v>
      </c>
      <c r="C73" s="211"/>
      <c r="D73" s="212"/>
      <c r="E73" s="11">
        <v>1403932</v>
      </c>
      <c r="F73" s="11"/>
      <c r="G73" s="11">
        <f>K18</f>
        <v>78000</v>
      </c>
      <c r="H73" s="11">
        <f t="shared" si="5"/>
        <v>1481932</v>
      </c>
      <c r="I73" s="11">
        <f t="shared" si="4"/>
        <v>1378261</v>
      </c>
      <c r="J73" s="11"/>
      <c r="K73" s="11">
        <v>153498</v>
      </c>
      <c r="L73" s="11">
        <v>207916</v>
      </c>
      <c r="M73" s="12"/>
      <c r="N73" s="12">
        <v>200</v>
      </c>
      <c r="O73" s="13"/>
      <c r="P73" s="11">
        <v>103671</v>
      </c>
      <c r="Q73" s="1">
        <f t="shared" si="2"/>
        <v>1481932</v>
      </c>
      <c r="R73" s="1">
        <f t="shared" si="3"/>
        <v>0</v>
      </c>
    </row>
    <row r="74" spans="1:18" ht="77.25" customHeight="1">
      <c r="A74" s="46">
        <v>756</v>
      </c>
      <c r="B74" s="216" t="s">
        <v>178</v>
      </c>
      <c r="C74" s="217"/>
      <c r="D74" s="218"/>
      <c r="E74" s="11">
        <v>287000</v>
      </c>
      <c r="F74" s="11"/>
      <c r="G74" s="11"/>
      <c r="H74" s="11">
        <f t="shared" si="5"/>
        <v>287000</v>
      </c>
      <c r="I74" s="11">
        <f t="shared" si="4"/>
        <v>287000</v>
      </c>
      <c r="J74" s="11">
        <v>171100</v>
      </c>
      <c r="K74" s="12"/>
      <c r="L74" s="12"/>
      <c r="M74" s="12"/>
      <c r="N74" s="12"/>
      <c r="O74" s="13"/>
      <c r="P74" s="11"/>
      <c r="Q74" s="1">
        <f t="shared" si="2"/>
        <v>287000</v>
      </c>
      <c r="R74" s="1">
        <f t="shared" si="3"/>
        <v>0</v>
      </c>
    </row>
    <row r="75" spans="1:18" ht="15" customHeight="1">
      <c r="A75" s="329" t="s">
        <v>29</v>
      </c>
      <c r="B75" s="277" t="s">
        <v>0</v>
      </c>
      <c r="C75" s="278"/>
      <c r="D75" s="279"/>
      <c r="E75" s="323" t="s">
        <v>179</v>
      </c>
      <c r="F75" s="273" t="s">
        <v>18</v>
      </c>
      <c r="G75" s="274"/>
      <c r="H75" s="297" t="s">
        <v>82</v>
      </c>
      <c r="I75" s="311" t="s">
        <v>30</v>
      </c>
      <c r="J75" s="312"/>
      <c r="K75" s="312"/>
      <c r="L75" s="312"/>
      <c r="M75" s="312"/>
      <c r="N75" s="312"/>
      <c r="O75" s="312"/>
      <c r="P75" s="313"/>
      <c r="Q75" s="1"/>
      <c r="R75" s="1"/>
    </row>
    <row r="76" spans="1:18" ht="13.5" customHeight="1">
      <c r="A76" s="329"/>
      <c r="B76" s="280"/>
      <c r="C76" s="281"/>
      <c r="D76" s="282"/>
      <c r="E76" s="324"/>
      <c r="F76" s="275"/>
      <c r="G76" s="276"/>
      <c r="H76" s="302"/>
      <c r="I76" s="221" t="s">
        <v>32</v>
      </c>
      <c r="J76" s="289" t="s">
        <v>42</v>
      </c>
      <c r="K76" s="290"/>
      <c r="L76" s="290"/>
      <c r="M76" s="290"/>
      <c r="N76" s="290"/>
      <c r="O76" s="291"/>
      <c r="P76" s="299" t="s">
        <v>35</v>
      </c>
      <c r="Q76" s="1"/>
      <c r="R76" s="1"/>
    </row>
    <row r="77" spans="1:18" ht="12" customHeight="1">
      <c r="A77" s="330"/>
      <c r="B77" s="280"/>
      <c r="C77" s="281"/>
      <c r="D77" s="282"/>
      <c r="E77" s="324"/>
      <c r="F77" s="297" t="s">
        <v>81</v>
      </c>
      <c r="G77" s="297" t="s">
        <v>86</v>
      </c>
      <c r="H77" s="302"/>
      <c r="I77" s="222"/>
      <c r="J77" s="303" t="s">
        <v>141</v>
      </c>
      <c r="K77" s="303" t="s">
        <v>33</v>
      </c>
      <c r="L77" s="303" t="s">
        <v>44</v>
      </c>
      <c r="M77" s="303" t="s">
        <v>34</v>
      </c>
      <c r="N77" s="292" t="s">
        <v>42</v>
      </c>
      <c r="O77" s="293"/>
      <c r="P77" s="300"/>
      <c r="Q77" s="1"/>
      <c r="R77" s="1"/>
    </row>
    <row r="78" spans="1:18" ht="67.5" customHeight="1">
      <c r="A78" s="331"/>
      <c r="B78" s="283"/>
      <c r="C78" s="284"/>
      <c r="D78" s="285"/>
      <c r="E78" s="325"/>
      <c r="F78" s="298"/>
      <c r="G78" s="298"/>
      <c r="H78" s="298"/>
      <c r="I78" s="223"/>
      <c r="J78" s="304"/>
      <c r="K78" s="304"/>
      <c r="L78" s="304"/>
      <c r="M78" s="304"/>
      <c r="N78" s="82" t="s">
        <v>94</v>
      </c>
      <c r="O78" s="125" t="s">
        <v>137</v>
      </c>
      <c r="P78" s="301"/>
      <c r="Q78" s="1"/>
      <c r="R78" s="1"/>
    </row>
    <row r="79" spans="1:18" ht="24" customHeight="1">
      <c r="A79" s="46">
        <v>757</v>
      </c>
      <c r="B79" s="210" t="s">
        <v>10</v>
      </c>
      <c r="C79" s="211"/>
      <c r="D79" s="212"/>
      <c r="E79" s="11">
        <v>2331976</v>
      </c>
      <c r="F79" s="11"/>
      <c r="G79" s="11"/>
      <c r="H79" s="19">
        <f t="shared" si="5"/>
        <v>2331976</v>
      </c>
      <c r="I79" s="11">
        <f t="shared" si="4"/>
        <v>2331976</v>
      </c>
      <c r="J79" s="12"/>
      <c r="K79" s="12"/>
      <c r="L79" s="12"/>
      <c r="M79" s="79">
        <f>I79</f>
        <v>2331976</v>
      </c>
      <c r="N79" s="11"/>
      <c r="O79" s="13"/>
      <c r="P79" s="11"/>
      <c r="Q79" s="1">
        <f t="shared" si="2"/>
        <v>2331976</v>
      </c>
      <c r="R79" s="1">
        <f t="shared" si="3"/>
        <v>0</v>
      </c>
    </row>
    <row r="80" spans="1:18" ht="12.75" customHeight="1">
      <c r="A80" s="46">
        <v>758</v>
      </c>
      <c r="B80" s="210" t="s">
        <v>11</v>
      </c>
      <c r="C80" s="211"/>
      <c r="D80" s="212"/>
      <c r="E80" s="14">
        <v>6908860</v>
      </c>
      <c r="F80" s="14"/>
      <c r="G80" s="15"/>
      <c r="H80" s="193">
        <f t="shared" si="5"/>
        <v>6908860</v>
      </c>
      <c r="I80" s="16">
        <f t="shared" si="4"/>
        <v>6908860</v>
      </c>
      <c r="J80" s="17"/>
      <c r="K80" s="17"/>
      <c r="L80" s="17"/>
      <c r="M80" s="18"/>
      <c r="N80" s="18"/>
      <c r="O80" s="19"/>
      <c r="P80" s="11"/>
      <c r="Q80" s="1">
        <f t="shared" si="2"/>
        <v>6908860</v>
      </c>
      <c r="R80" s="1">
        <f t="shared" si="3"/>
        <v>0</v>
      </c>
    </row>
    <row r="81" spans="1:18" ht="12.75" customHeight="1">
      <c r="A81" s="46">
        <v>801</v>
      </c>
      <c r="B81" s="210" t="s">
        <v>12</v>
      </c>
      <c r="C81" s="211"/>
      <c r="D81" s="212"/>
      <c r="E81" s="14">
        <v>44758190</v>
      </c>
      <c r="F81" s="80">
        <f>I21+J21</f>
        <v>1363190</v>
      </c>
      <c r="G81" s="80">
        <f>K21+L21</f>
        <v>775190</v>
      </c>
      <c r="H81" s="193">
        <f t="shared" si="5"/>
        <v>44170190</v>
      </c>
      <c r="I81" s="16">
        <f t="shared" si="4"/>
        <v>42169250</v>
      </c>
      <c r="J81" s="14">
        <v>21973121</v>
      </c>
      <c r="K81" s="146">
        <v>11643793</v>
      </c>
      <c r="L81" s="14">
        <v>1254776</v>
      </c>
      <c r="M81" s="17"/>
      <c r="N81" s="17"/>
      <c r="O81" s="19"/>
      <c r="P81" s="79">
        <v>2000940</v>
      </c>
      <c r="Q81" s="1">
        <f t="shared" si="2"/>
        <v>44170190</v>
      </c>
      <c r="R81" s="1">
        <f t="shared" si="3"/>
        <v>0</v>
      </c>
    </row>
    <row r="82" spans="1:18" ht="12.75" customHeight="1">
      <c r="A82" s="46">
        <v>851</v>
      </c>
      <c r="B82" s="210" t="s">
        <v>13</v>
      </c>
      <c r="C82" s="211"/>
      <c r="D82" s="212"/>
      <c r="E82" s="11">
        <v>545000</v>
      </c>
      <c r="F82" s="11"/>
      <c r="G82" s="11"/>
      <c r="H82" s="19">
        <f t="shared" si="5"/>
        <v>545000</v>
      </c>
      <c r="I82" s="16">
        <f t="shared" si="4"/>
        <v>545000</v>
      </c>
      <c r="J82" s="11">
        <v>120800</v>
      </c>
      <c r="K82" s="11">
        <v>45000</v>
      </c>
      <c r="L82" s="11"/>
      <c r="M82" s="12"/>
      <c r="N82" s="12"/>
      <c r="O82" s="19"/>
      <c r="P82" s="11"/>
      <c r="Q82" s="1">
        <f t="shared" si="2"/>
        <v>545000</v>
      </c>
      <c r="R82" s="1">
        <f t="shared" si="3"/>
        <v>0</v>
      </c>
    </row>
    <row r="83" spans="1:18" ht="12" customHeight="1">
      <c r="A83" s="46">
        <v>852</v>
      </c>
      <c r="B83" s="210" t="s">
        <v>14</v>
      </c>
      <c r="C83" s="211"/>
      <c r="D83" s="212"/>
      <c r="E83" s="11">
        <v>4793126</v>
      </c>
      <c r="F83" s="11"/>
      <c r="G83" s="11"/>
      <c r="H83" s="19">
        <f aca="true" t="shared" si="6" ref="H83:H88">E83-F83+G83</f>
        <v>4793126</v>
      </c>
      <c r="I83" s="16">
        <f t="shared" si="4"/>
        <v>4727936</v>
      </c>
      <c r="J83" s="11">
        <v>1130430</v>
      </c>
      <c r="K83" s="11"/>
      <c r="L83" s="11">
        <v>3115851</v>
      </c>
      <c r="M83" s="12"/>
      <c r="N83" s="79">
        <v>2288031</v>
      </c>
      <c r="O83" s="19"/>
      <c r="P83" s="11">
        <v>65190</v>
      </c>
      <c r="Q83" s="1">
        <f t="shared" si="2"/>
        <v>4793126</v>
      </c>
      <c r="R83" s="1">
        <f t="shared" si="3"/>
        <v>0</v>
      </c>
    </row>
    <row r="84" spans="1:18" ht="28.5" customHeight="1">
      <c r="A84" s="141">
        <v>853</v>
      </c>
      <c r="B84" s="268" t="s">
        <v>146</v>
      </c>
      <c r="C84" s="269"/>
      <c r="D84" s="270"/>
      <c r="E84" s="11">
        <v>111000</v>
      </c>
      <c r="F84" s="11"/>
      <c r="G84" s="11"/>
      <c r="H84" s="19">
        <f t="shared" si="6"/>
        <v>111000</v>
      </c>
      <c r="I84" s="16">
        <f>H84-P84</f>
        <v>111000</v>
      </c>
      <c r="J84" s="11">
        <v>37500</v>
      </c>
      <c r="K84" s="11"/>
      <c r="L84" s="11">
        <v>11655</v>
      </c>
      <c r="M84" s="12"/>
      <c r="N84" s="79"/>
      <c r="O84" s="19"/>
      <c r="P84" s="11"/>
      <c r="Q84" s="1"/>
      <c r="R84" s="1">
        <f t="shared" si="3"/>
        <v>-111000</v>
      </c>
    </row>
    <row r="85" spans="1:18" ht="25.5" customHeight="1">
      <c r="A85" s="46">
        <v>854</v>
      </c>
      <c r="B85" s="210" t="s">
        <v>15</v>
      </c>
      <c r="C85" s="211"/>
      <c r="D85" s="212"/>
      <c r="E85" s="11">
        <v>1702538</v>
      </c>
      <c r="F85" s="11">
        <f>I49</f>
        <v>10000</v>
      </c>
      <c r="G85" s="11">
        <f>K49</f>
        <v>23000</v>
      </c>
      <c r="H85" s="19">
        <f t="shared" si="6"/>
        <v>1715538</v>
      </c>
      <c r="I85" s="16">
        <f t="shared" si="4"/>
        <v>1715538</v>
      </c>
      <c r="J85" s="11">
        <v>1315202</v>
      </c>
      <c r="K85" s="11"/>
      <c r="L85" s="11">
        <v>233996</v>
      </c>
      <c r="M85" s="12"/>
      <c r="N85" s="12"/>
      <c r="O85" s="19"/>
      <c r="P85" s="11"/>
      <c r="Q85" s="1">
        <f t="shared" si="2"/>
        <v>1715538</v>
      </c>
      <c r="R85" s="1">
        <f t="shared" si="3"/>
        <v>0</v>
      </c>
    </row>
    <row r="86" spans="1:18" ht="24.75" customHeight="1">
      <c r="A86" s="46">
        <v>900</v>
      </c>
      <c r="B86" s="210" t="s">
        <v>118</v>
      </c>
      <c r="C86" s="211"/>
      <c r="D86" s="212"/>
      <c r="E86" s="11">
        <v>4023053</v>
      </c>
      <c r="F86" s="11"/>
      <c r="G86" s="11"/>
      <c r="H86" s="19">
        <f t="shared" si="6"/>
        <v>4023053</v>
      </c>
      <c r="I86" s="16">
        <f t="shared" si="4"/>
        <v>3113737</v>
      </c>
      <c r="J86" s="11">
        <v>29000</v>
      </c>
      <c r="K86" s="12"/>
      <c r="L86" s="12"/>
      <c r="M86" s="12"/>
      <c r="N86" s="12"/>
      <c r="O86" s="19"/>
      <c r="P86" s="11">
        <v>909316</v>
      </c>
      <c r="Q86" s="1">
        <f t="shared" si="2"/>
        <v>4023053</v>
      </c>
      <c r="R86" s="1">
        <f t="shared" si="3"/>
        <v>0</v>
      </c>
    </row>
    <row r="87" spans="1:18" ht="25.5" customHeight="1">
      <c r="A87" s="46">
        <v>921</v>
      </c>
      <c r="B87" s="210" t="s">
        <v>76</v>
      </c>
      <c r="C87" s="211"/>
      <c r="D87" s="212"/>
      <c r="E87" s="11">
        <v>4055468</v>
      </c>
      <c r="F87" s="11"/>
      <c r="G87" s="11"/>
      <c r="H87" s="19">
        <f t="shared" si="6"/>
        <v>4055468</v>
      </c>
      <c r="I87" s="16">
        <f t="shared" si="4"/>
        <v>2558488</v>
      </c>
      <c r="J87" s="12"/>
      <c r="K87" s="11">
        <v>2546188</v>
      </c>
      <c r="L87" s="11"/>
      <c r="M87" s="12"/>
      <c r="N87" s="12"/>
      <c r="O87" s="19"/>
      <c r="P87" s="11">
        <v>1496980</v>
      </c>
      <c r="Q87" s="1">
        <f t="shared" si="2"/>
        <v>4055468</v>
      </c>
      <c r="R87" s="1">
        <f t="shared" si="3"/>
        <v>0</v>
      </c>
    </row>
    <row r="88" spans="1:18" ht="12.75" customHeight="1">
      <c r="A88" s="46">
        <v>926</v>
      </c>
      <c r="B88" s="210" t="s">
        <v>162</v>
      </c>
      <c r="C88" s="211"/>
      <c r="D88" s="212"/>
      <c r="E88" s="11">
        <v>1363467</v>
      </c>
      <c r="F88" s="11">
        <f>I53</f>
        <v>2000</v>
      </c>
      <c r="G88" s="11">
        <f>K53</f>
        <v>6000</v>
      </c>
      <c r="H88" s="11">
        <f t="shared" si="6"/>
        <v>1367467</v>
      </c>
      <c r="I88" s="16">
        <f t="shared" si="4"/>
        <v>1353867</v>
      </c>
      <c r="J88" s="11">
        <v>456285</v>
      </c>
      <c r="K88" s="11">
        <v>226500</v>
      </c>
      <c r="L88" s="11">
        <v>1300</v>
      </c>
      <c r="M88" s="12"/>
      <c r="N88" s="12"/>
      <c r="O88" s="19"/>
      <c r="P88" s="11">
        <v>13600</v>
      </c>
      <c r="Q88" s="1">
        <f t="shared" si="2"/>
        <v>1367467</v>
      </c>
      <c r="R88" s="1">
        <f t="shared" si="3"/>
        <v>0</v>
      </c>
    </row>
    <row r="89" spans="1:17" ht="15.75" customHeight="1">
      <c r="A89" s="66" t="s">
        <v>19</v>
      </c>
      <c r="B89" s="257" t="s">
        <v>23</v>
      </c>
      <c r="C89" s="258"/>
      <c r="D89" s="259"/>
      <c r="E89" s="138">
        <f>SUM(E63:E70,E71:E88)</f>
        <v>116453694</v>
      </c>
      <c r="F89" s="138">
        <f aca="true" t="shared" si="7" ref="F89:P89">SUM(F85:F88,F63:F84)</f>
        <v>1535430</v>
      </c>
      <c r="G89" s="138">
        <f t="shared" si="7"/>
        <v>958430</v>
      </c>
      <c r="H89" s="138">
        <f t="shared" si="7"/>
        <v>115876694</v>
      </c>
      <c r="I89" s="138">
        <f t="shared" si="7"/>
        <v>95696055</v>
      </c>
      <c r="J89" s="138">
        <f t="shared" si="7"/>
        <v>32404740</v>
      </c>
      <c r="K89" s="138">
        <f t="shared" si="7"/>
        <v>17350945</v>
      </c>
      <c r="L89" s="138">
        <f t="shared" si="7"/>
        <v>5177762</v>
      </c>
      <c r="M89" s="138">
        <f t="shared" si="7"/>
        <v>2331976</v>
      </c>
      <c r="N89" s="138">
        <f t="shared" si="7"/>
        <v>2464377</v>
      </c>
      <c r="O89" s="138">
        <f t="shared" si="7"/>
        <v>0</v>
      </c>
      <c r="P89" s="138">
        <f t="shared" si="7"/>
        <v>20180639</v>
      </c>
      <c r="Q89" s="2">
        <f>P89+I89</f>
        <v>115876694</v>
      </c>
    </row>
    <row r="90" spans="1:16" ht="6" customHeight="1">
      <c r="A90" s="137"/>
      <c r="B90" s="137"/>
      <c r="C90" s="137"/>
      <c r="D90" s="137"/>
      <c r="E90" s="253"/>
      <c r="F90" s="267"/>
      <c r="G90" s="136"/>
      <c r="H90" s="137"/>
      <c r="I90" s="21"/>
      <c r="J90" s="21"/>
      <c r="K90" s="20"/>
      <c r="L90" s="20"/>
      <c r="M90" s="20"/>
      <c r="N90" s="20"/>
      <c r="O90" s="9"/>
      <c r="P90" s="9"/>
    </row>
    <row r="91" spans="1:16" ht="6" customHeight="1">
      <c r="A91" s="158"/>
      <c r="B91" s="158"/>
      <c r="C91" s="158"/>
      <c r="D91" s="158"/>
      <c r="E91" s="157"/>
      <c r="F91" s="159"/>
      <c r="G91" s="157"/>
      <c r="H91" s="158"/>
      <c r="I91" s="158"/>
      <c r="J91" s="158"/>
      <c r="K91" s="20"/>
      <c r="L91" s="20"/>
      <c r="M91" s="20"/>
      <c r="N91" s="20"/>
      <c r="O91" s="156"/>
      <c r="P91" s="156"/>
    </row>
    <row r="92" spans="1:16" ht="6.75" customHeight="1">
      <c r="A92" s="158"/>
      <c r="B92" s="158"/>
      <c r="C92" s="158"/>
      <c r="D92" s="158"/>
      <c r="E92" s="157"/>
      <c r="F92" s="159"/>
      <c r="G92" s="157"/>
      <c r="H92" s="158"/>
      <c r="I92" s="158"/>
      <c r="J92" s="158"/>
      <c r="K92" s="20"/>
      <c r="L92" s="20"/>
      <c r="M92" s="20"/>
      <c r="N92" s="20"/>
      <c r="O92" s="156"/>
      <c r="P92" s="156"/>
    </row>
    <row r="93" spans="1:17" ht="12" customHeight="1">
      <c r="A93" s="47" t="s">
        <v>46</v>
      </c>
      <c r="B93" s="271" t="s">
        <v>87</v>
      </c>
      <c r="C93" s="271"/>
      <c r="D93" s="271"/>
      <c r="E93" s="271"/>
      <c r="F93" s="271"/>
      <c r="G93" s="272"/>
      <c r="H93" s="121">
        <f>I89-H98-H99-H102-H103</f>
        <v>70622985</v>
      </c>
      <c r="I93" s="49"/>
      <c r="J93" s="50"/>
      <c r="K93" s="115"/>
      <c r="L93" s="20"/>
      <c r="M93" s="20"/>
      <c r="N93" s="20"/>
      <c r="O93" s="9"/>
      <c r="P93" s="9"/>
      <c r="Q93" s="1">
        <f>H89-Q89</f>
        <v>0</v>
      </c>
    </row>
    <row r="94" spans="1:17" ht="11.25" customHeight="1">
      <c r="A94" s="51" t="s">
        <v>47</v>
      </c>
      <c r="B94" s="242" t="s">
        <v>43</v>
      </c>
      <c r="C94" s="242"/>
      <c r="D94" s="242"/>
      <c r="E94" s="242"/>
      <c r="F94" s="242"/>
      <c r="G94" s="243"/>
      <c r="H94" s="52">
        <f>J89</f>
        <v>32404740</v>
      </c>
      <c r="I94" s="49"/>
      <c r="J94" s="253"/>
      <c r="K94" s="253"/>
      <c r="L94" s="20"/>
      <c r="M94" s="20"/>
      <c r="N94" s="20"/>
      <c r="O94" s="9"/>
      <c r="P94" s="9"/>
      <c r="Q94" s="1">
        <f>I57+J57-F89</f>
        <v>0</v>
      </c>
    </row>
    <row r="95" spans="1:16" ht="12" customHeight="1">
      <c r="A95" s="51" t="s">
        <v>48</v>
      </c>
      <c r="B95" s="242" t="s">
        <v>49</v>
      </c>
      <c r="C95" s="242"/>
      <c r="D95" s="242"/>
      <c r="E95" s="242"/>
      <c r="F95" s="242"/>
      <c r="G95" s="243"/>
      <c r="H95" s="122">
        <f>H93-H94</f>
        <v>38218245</v>
      </c>
      <c r="I95" s="53">
        <f>H93+H96+H99+H103+H105+H109+H110+H112</f>
        <v>98652052</v>
      </c>
      <c r="J95" s="253"/>
      <c r="K95" s="254"/>
      <c r="L95" s="20"/>
      <c r="M95" s="20"/>
      <c r="N95" s="20"/>
      <c r="O95" s="9"/>
      <c r="P95" s="9"/>
    </row>
    <row r="96" spans="1:16" ht="12" customHeight="1">
      <c r="A96" s="51" t="s">
        <v>50</v>
      </c>
      <c r="B96" s="242" t="s">
        <v>51</v>
      </c>
      <c r="C96" s="242"/>
      <c r="D96" s="242"/>
      <c r="E96" s="242"/>
      <c r="F96" s="242"/>
      <c r="G96" s="243"/>
      <c r="H96" s="52">
        <f>H97+H98</f>
        <v>17394452</v>
      </c>
      <c r="I96" s="49"/>
      <c r="J96" s="21"/>
      <c r="K96" s="20"/>
      <c r="L96" s="20"/>
      <c r="M96" s="20"/>
      <c r="N96" s="20"/>
      <c r="O96" s="9"/>
      <c r="P96" s="9"/>
    </row>
    <row r="97" spans="1:16" ht="12" customHeight="1">
      <c r="A97" s="51"/>
      <c r="B97" s="241" t="s">
        <v>77</v>
      </c>
      <c r="C97" s="241"/>
      <c r="D97" s="241"/>
      <c r="E97" s="241"/>
      <c r="F97" s="241"/>
      <c r="G97" s="54"/>
      <c r="H97" s="52">
        <v>43507</v>
      </c>
      <c r="I97" s="49"/>
      <c r="J97" s="21"/>
      <c r="K97" s="20"/>
      <c r="L97" s="20"/>
      <c r="M97" s="20"/>
      <c r="N97" s="20"/>
      <c r="O97" s="9"/>
      <c r="P97" s="9"/>
    </row>
    <row r="98" spans="1:16" ht="12" customHeight="1">
      <c r="A98" s="51"/>
      <c r="B98" s="241" t="s">
        <v>78</v>
      </c>
      <c r="C98" s="241"/>
      <c r="D98" s="241"/>
      <c r="E98" s="241"/>
      <c r="F98" s="241"/>
      <c r="G98" s="54"/>
      <c r="H98" s="52">
        <f>K89</f>
        <v>17350945</v>
      </c>
      <c r="I98" s="49"/>
      <c r="J98" s="21"/>
      <c r="K98" s="20"/>
      <c r="L98" s="20"/>
      <c r="M98" s="20"/>
      <c r="N98" s="20"/>
      <c r="O98" s="9"/>
      <c r="P98" s="9"/>
    </row>
    <row r="99" spans="1:16" ht="12" customHeight="1">
      <c r="A99" s="51" t="s">
        <v>52</v>
      </c>
      <c r="B99" s="242" t="s">
        <v>44</v>
      </c>
      <c r="C99" s="242"/>
      <c r="D99" s="242"/>
      <c r="E99" s="242"/>
      <c r="F99" s="242"/>
      <c r="G99" s="243"/>
      <c r="H99" s="52">
        <f>L89</f>
        <v>5177762</v>
      </c>
      <c r="I99" s="49"/>
      <c r="J99" s="21"/>
      <c r="K99" s="20"/>
      <c r="L99" s="20"/>
      <c r="M99" s="20"/>
      <c r="N99" s="20"/>
      <c r="O99" s="9"/>
      <c r="P99" s="9"/>
    </row>
    <row r="100" spans="1:16" ht="12" customHeight="1">
      <c r="A100" s="55" t="s">
        <v>53</v>
      </c>
      <c r="B100" s="239" t="s">
        <v>132</v>
      </c>
      <c r="C100" s="239"/>
      <c r="D100" s="239"/>
      <c r="E100" s="239"/>
      <c r="F100" s="239"/>
      <c r="G100" s="240"/>
      <c r="H100" s="56">
        <f>H102+H101</f>
        <v>212387</v>
      </c>
      <c r="I100" s="49"/>
      <c r="J100" s="21"/>
      <c r="K100" s="20"/>
      <c r="L100" s="20"/>
      <c r="M100" s="20"/>
      <c r="N100" s="20"/>
      <c r="O100" s="9"/>
      <c r="P100" s="9"/>
    </row>
    <row r="101" spans="1:16" ht="12" customHeight="1">
      <c r="A101" s="51"/>
      <c r="B101" s="241" t="s">
        <v>79</v>
      </c>
      <c r="C101" s="241"/>
      <c r="D101" s="241"/>
      <c r="E101" s="241"/>
      <c r="F101" s="241"/>
      <c r="G101" s="54"/>
      <c r="H101" s="56">
        <v>0</v>
      </c>
      <c r="I101" s="49"/>
      <c r="J101" s="21"/>
      <c r="K101" s="20"/>
      <c r="L101" s="20"/>
      <c r="M101" s="20"/>
      <c r="N101" s="20"/>
      <c r="O101" s="9"/>
      <c r="P101" s="9"/>
    </row>
    <row r="102" spans="1:16" ht="12" customHeight="1">
      <c r="A102" s="51"/>
      <c r="B102" s="241" t="s">
        <v>80</v>
      </c>
      <c r="C102" s="241"/>
      <c r="D102" s="241"/>
      <c r="E102" s="241"/>
      <c r="F102" s="241"/>
      <c r="G102" s="54"/>
      <c r="H102" s="56">
        <v>212387</v>
      </c>
      <c r="I102" s="49"/>
      <c r="J102" s="21"/>
      <c r="K102" s="20"/>
      <c r="L102" s="20"/>
      <c r="M102" s="20"/>
      <c r="N102" s="20"/>
      <c r="O102" s="9"/>
      <c r="P102" s="9"/>
    </row>
    <row r="103" spans="1:16" ht="12" customHeight="1">
      <c r="A103" s="55" t="s">
        <v>54</v>
      </c>
      <c r="B103" s="239" t="s">
        <v>34</v>
      </c>
      <c r="C103" s="239"/>
      <c r="D103" s="239"/>
      <c r="E103" s="239"/>
      <c r="F103" s="239"/>
      <c r="G103" s="240"/>
      <c r="H103" s="56">
        <f>M89</f>
        <v>2331976</v>
      </c>
      <c r="I103" s="49"/>
      <c r="J103" s="22"/>
      <c r="K103" s="9"/>
      <c r="L103" s="9"/>
      <c r="M103" s="9"/>
      <c r="N103" s="9"/>
      <c r="O103" s="9"/>
      <c r="P103" s="9"/>
    </row>
    <row r="104" spans="1:16" ht="12" customHeight="1">
      <c r="A104" s="55" t="s">
        <v>55</v>
      </c>
      <c r="B104" s="239" t="s">
        <v>129</v>
      </c>
      <c r="C104" s="239"/>
      <c r="D104" s="239"/>
      <c r="E104" s="239"/>
      <c r="F104" s="239"/>
      <c r="G104" s="240"/>
      <c r="H104" s="56"/>
      <c r="I104" s="49"/>
      <c r="J104" s="22"/>
      <c r="K104" s="9"/>
      <c r="L104" s="9"/>
      <c r="M104" s="9"/>
      <c r="N104" s="9"/>
      <c r="O104" s="9"/>
      <c r="P104" s="9"/>
    </row>
    <row r="105" spans="1:16" ht="12.75" customHeight="1">
      <c r="A105" s="185" t="s">
        <v>56</v>
      </c>
      <c r="B105" s="236" t="s">
        <v>65</v>
      </c>
      <c r="C105" s="236"/>
      <c r="D105" s="236"/>
      <c r="E105" s="236"/>
      <c r="F105" s="236"/>
      <c r="G105" s="237"/>
      <c r="H105" s="56">
        <f>N89</f>
        <v>2464377</v>
      </c>
      <c r="I105" s="49"/>
      <c r="J105" s="22"/>
      <c r="K105" s="9"/>
      <c r="L105" s="9"/>
      <c r="M105" s="9"/>
      <c r="N105" s="9"/>
      <c r="O105" s="9"/>
      <c r="P105" s="9"/>
    </row>
    <row r="106" spans="1:16" ht="21.75" customHeight="1">
      <c r="A106" s="188"/>
      <c r="B106" s="189"/>
      <c r="C106" s="189"/>
      <c r="D106" s="189"/>
      <c r="E106" s="189"/>
      <c r="F106" s="189"/>
      <c r="G106" s="189"/>
      <c r="H106" s="190"/>
      <c r="I106" s="61"/>
      <c r="J106" s="22"/>
      <c r="K106" s="174"/>
      <c r="L106" s="174"/>
      <c r="M106" s="174"/>
      <c r="N106" s="174"/>
      <c r="O106" s="174"/>
      <c r="P106" s="174"/>
    </row>
    <row r="107" spans="1:16" ht="34.5" customHeight="1">
      <c r="A107" s="191"/>
      <c r="B107" s="165"/>
      <c r="C107" s="165"/>
      <c r="D107" s="165"/>
      <c r="E107" s="165"/>
      <c r="F107" s="165"/>
      <c r="G107" s="165"/>
      <c r="H107" s="61"/>
      <c r="I107" s="61"/>
      <c r="J107" s="22"/>
      <c r="K107" s="174"/>
      <c r="L107" s="174"/>
      <c r="M107" s="174"/>
      <c r="N107" s="174"/>
      <c r="O107" s="174"/>
      <c r="P107" s="174"/>
    </row>
    <row r="108" spans="1:16" ht="9.75" customHeight="1">
      <c r="A108" s="192"/>
      <c r="B108" s="175"/>
      <c r="C108" s="175"/>
      <c r="D108" s="175"/>
      <c r="E108" s="175"/>
      <c r="F108" s="175"/>
      <c r="G108" s="175"/>
      <c r="H108" s="60"/>
      <c r="I108" s="61"/>
      <c r="J108" s="22"/>
      <c r="K108" s="174"/>
      <c r="L108" s="174"/>
      <c r="M108" s="174"/>
      <c r="N108" s="174"/>
      <c r="O108" s="174"/>
      <c r="P108" s="174"/>
    </row>
    <row r="109" spans="1:16" ht="26.25" customHeight="1">
      <c r="A109" s="186" t="s">
        <v>57</v>
      </c>
      <c r="B109" s="225" t="s">
        <v>58</v>
      </c>
      <c r="C109" s="225"/>
      <c r="D109" s="225"/>
      <c r="E109" s="225"/>
      <c r="F109" s="225"/>
      <c r="G109" s="226"/>
      <c r="H109" s="187">
        <v>340500</v>
      </c>
      <c r="I109" s="49"/>
      <c r="J109" s="22"/>
      <c r="K109" s="9"/>
      <c r="L109" s="9"/>
      <c r="M109" s="9"/>
      <c r="N109" s="9"/>
      <c r="O109" s="9"/>
      <c r="P109" s="9"/>
    </row>
    <row r="110" spans="1:16" ht="26.25" customHeight="1">
      <c r="A110" s="51" t="s">
        <v>59</v>
      </c>
      <c r="B110" s="239" t="s">
        <v>60</v>
      </c>
      <c r="C110" s="239"/>
      <c r="D110" s="239"/>
      <c r="E110" s="239"/>
      <c r="F110" s="239"/>
      <c r="G110" s="240"/>
      <c r="H110" s="52">
        <f>O89</f>
        <v>0</v>
      </c>
      <c r="I110" s="49"/>
      <c r="J110" s="22"/>
      <c r="K110" s="9"/>
      <c r="L110" s="9"/>
      <c r="M110" s="9"/>
      <c r="N110" s="9"/>
      <c r="O110" s="9"/>
      <c r="P110" s="9"/>
    </row>
    <row r="111" spans="1:16" ht="25.5" customHeight="1">
      <c r="A111" s="51" t="s">
        <v>61</v>
      </c>
      <c r="B111" s="239" t="s">
        <v>62</v>
      </c>
      <c r="C111" s="239"/>
      <c r="D111" s="239"/>
      <c r="E111" s="239"/>
      <c r="F111" s="239"/>
      <c r="G111" s="240"/>
      <c r="H111" s="52"/>
      <c r="I111" s="49"/>
      <c r="J111" s="22"/>
      <c r="K111" s="9"/>
      <c r="L111" s="9"/>
      <c r="M111" s="9"/>
      <c r="N111" s="9"/>
      <c r="O111" s="9"/>
      <c r="P111" s="9"/>
    </row>
    <row r="112" spans="1:16" ht="39.75" customHeight="1">
      <c r="A112" s="57" t="s">
        <v>63</v>
      </c>
      <c r="B112" s="261" t="s">
        <v>64</v>
      </c>
      <c r="C112" s="261"/>
      <c r="D112" s="261"/>
      <c r="E112" s="261"/>
      <c r="F112" s="261"/>
      <c r="G112" s="262"/>
      <c r="H112" s="58">
        <v>320000</v>
      </c>
      <c r="I112" s="49"/>
      <c r="J112" s="22"/>
      <c r="K112" s="9"/>
      <c r="L112" s="9"/>
      <c r="M112" s="9"/>
      <c r="N112" s="9"/>
      <c r="O112" s="9"/>
      <c r="P112" s="9"/>
    </row>
    <row r="113" spans="1:16" ht="15" customHeight="1">
      <c r="A113" s="164"/>
      <c r="B113" s="165"/>
      <c r="C113" s="165"/>
      <c r="D113" s="165"/>
      <c r="E113" s="165"/>
      <c r="F113" s="165"/>
      <c r="G113" s="165"/>
      <c r="H113" s="61"/>
      <c r="I113" s="61"/>
      <c r="J113" s="22"/>
      <c r="K113" s="155"/>
      <c r="L113" s="155"/>
      <c r="M113" s="155"/>
      <c r="N113" s="155"/>
      <c r="O113" s="155"/>
      <c r="P113" s="155"/>
    </row>
    <row r="114" spans="1:16" ht="12" customHeight="1">
      <c r="A114" s="59"/>
      <c r="B114" s="162"/>
      <c r="C114" s="162"/>
      <c r="D114" s="162"/>
      <c r="E114" s="162"/>
      <c r="F114" s="162"/>
      <c r="G114" s="162"/>
      <c r="H114" s="60"/>
      <c r="I114" s="61"/>
      <c r="J114" s="22"/>
      <c r="K114" s="163"/>
      <c r="L114" s="163"/>
      <c r="M114" s="163"/>
      <c r="N114" s="163"/>
      <c r="O114" s="163"/>
      <c r="P114" s="163"/>
    </row>
    <row r="115" spans="1:16" ht="15.75" customHeight="1">
      <c r="A115" s="62" t="s">
        <v>22</v>
      </c>
      <c r="B115" s="244" t="s">
        <v>83</v>
      </c>
      <c r="C115" s="245"/>
      <c r="D115" s="245"/>
      <c r="E115" s="245"/>
      <c r="F115" s="245"/>
      <c r="G115" s="246"/>
      <c r="H115" s="63">
        <v>2141585</v>
      </c>
      <c r="I115" s="64"/>
      <c r="J115" s="22"/>
      <c r="K115" s="9"/>
      <c r="L115" s="9"/>
      <c r="M115" s="9"/>
      <c r="N115" s="9"/>
      <c r="O115" s="9"/>
      <c r="P115" s="9"/>
    </row>
    <row r="116" spans="1:16" ht="14.25" customHeight="1">
      <c r="A116" s="46" t="s">
        <v>22</v>
      </c>
      <c r="B116" s="210" t="s">
        <v>84</v>
      </c>
      <c r="C116" s="211"/>
      <c r="D116" s="211"/>
      <c r="E116" s="211"/>
      <c r="F116" s="211"/>
      <c r="G116" s="212"/>
      <c r="H116" s="44">
        <v>410000</v>
      </c>
      <c r="I116" s="65"/>
      <c r="J116" s="22"/>
      <c r="K116" s="9"/>
      <c r="L116" s="9"/>
      <c r="M116" s="9"/>
      <c r="N116" s="9"/>
      <c r="O116" s="9"/>
      <c r="P116" s="9"/>
    </row>
    <row r="117" spans="1:16" ht="27.75" customHeight="1">
      <c r="A117" s="46" t="s">
        <v>112</v>
      </c>
      <c r="B117" s="210" t="s">
        <v>113</v>
      </c>
      <c r="C117" s="211"/>
      <c r="D117" s="211"/>
      <c r="E117" s="211"/>
      <c r="F117" s="211"/>
      <c r="G117" s="212"/>
      <c r="H117" s="44">
        <v>2000000</v>
      </c>
      <c r="I117" s="65"/>
      <c r="J117" s="22"/>
      <c r="K117" s="9"/>
      <c r="L117" s="9"/>
      <c r="M117" s="9"/>
      <c r="N117" s="9"/>
      <c r="O117" s="9"/>
      <c r="P117" s="9"/>
    </row>
    <row r="118" spans="1:16" ht="14.25" customHeight="1">
      <c r="A118" s="66" t="s">
        <v>20</v>
      </c>
      <c r="B118" s="257" t="s">
        <v>24</v>
      </c>
      <c r="C118" s="258"/>
      <c r="D118" s="258"/>
      <c r="E118" s="258"/>
      <c r="F118" s="258"/>
      <c r="G118" s="259"/>
      <c r="H118" s="67">
        <f>H115+H116+H117</f>
        <v>4551585</v>
      </c>
      <c r="I118" s="68"/>
      <c r="J118" s="22"/>
      <c r="K118" s="9"/>
      <c r="L118" s="9"/>
      <c r="M118" s="9"/>
      <c r="N118" s="9"/>
      <c r="O118" s="9"/>
      <c r="P118" s="9"/>
    </row>
    <row r="119" spans="1:16" ht="14.25" customHeight="1">
      <c r="A119" s="69" t="s">
        <v>21</v>
      </c>
      <c r="B119" s="263" t="s">
        <v>85</v>
      </c>
      <c r="C119" s="264"/>
      <c r="D119" s="264"/>
      <c r="E119" s="264"/>
      <c r="F119" s="264"/>
      <c r="G119" s="265"/>
      <c r="H119" s="81">
        <f>H118+H89</f>
        <v>120428279</v>
      </c>
      <c r="I119" s="24"/>
      <c r="J119" s="22"/>
      <c r="K119" s="9"/>
      <c r="L119" s="9"/>
      <c r="M119" s="9"/>
      <c r="N119" s="9"/>
      <c r="O119" s="9"/>
      <c r="P119" s="9"/>
    </row>
    <row r="120" spans="1:16" ht="9.75" customHeight="1">
      <c r="A120" s="70"/>
      <c r="B120" s="71"/>
      <c r="C120" s="71"/>
      <c r="D120" s="71"/>
      <c r="E120" s="71"/>
      <c r="F120" s="71"/>
      <c r="G120" s="71"/>
      <c r="H120" s="72"/>
      <c r="I120" s="24"/>
      <c r="J120" s="22"/>
      <c r="K120" s="9"/>
      <c r="L120" s="9"/>
      <c r="M120" s="9"/>
      <c r="N120" s="9"/>
      <c r="O120" s="9"/>
      <c r="P120" s="9"/>
    </row>
    <row r="121" spans="1:16" ht="23.25" customHeight="1">
      <c r="A121" s="70"/>
      <c r="B121" s="71"/>
      <c r="C121" s="71"/>
      <c r="D121" s="71"/>
      <c r="E121" s="71"/>
      <c r="F121" s="71"/>
      <c r="G121" s="71"/>
      <c r="H121" s="72"/>
      <c r="I121" s="24"/>
      <c r="J121" s="22"/>
      <c r="K121" s="156"/>
      <c r="L121" s="156"/>
      <c r="M121" s="156"/>
      <c r="N121" s="156"/>
      <c r="O121" s="156"/>
      <c r="P121" s="156"/>
    </row>
    <row r="122" spans="1:16" ht="19.5" customHeight="1">
      <c r="A122" s="70"/>
      <c r="B122" s="71"/>
      <c r="C122" s="71"/>
      <c r="D122" s="71"/>
      <c r="E122" s="71"/>
      <c r="F122" s="71"/>
      <c r="G122" s="71"/>
      <c r="H122" s="72"/>
      <c r="I122" s="24"/>
      <c r="J122" s="22"/>
      <c r="K122" s="163"/>
      <c r="L122" s="163"/>
      <c r="M122" s="163"/>
      <c r="N122" s="163"/>
      <c r="O122" s="163"/>
      <c r="P122" s="163"/>
    </row>
    <row r="123" spans="1:16" ht="19.5" customHeight="1">
      <c r="A123" s="70"/>
      <c r="B123" s="71"/>
      <c r="C123" s="71"/>
      <c r="D123" s="71"/>
      <c r="E123" s="71"/>
      <c r="F123" s="71"/>
      <c r="G123" s="71"/>
      <c r="H123" s="72"/>
      <c r="I123" s="24"/>
      <c r="J123" s="22"/>
      <c r="K123" s="163"/>
      <c r="L123" s="163"/>
      <c r="M123" s="163"/>
      <c r="N123" s="163"/>
      <c r="O123" s="163"/>
      <c r="P123" s="163"/>
    </row>
    <row r="124" spans="1:16" ht="39" customHeight="1">
      <c r="A124" s="70"/>
      <c r="B124" s="71"/>
      <c r="C124" s="71"/>
      <c r="D124" s="71"/>
      <c r="E124" s="71"/>
      <c r="F124" s="71"/>
      <c r="G124" s="71"/>
      <c r="H124" s="72"/>
      <c r="I124" s="24"/>
      <c r="J124" s="22"/>
      <c r="K124" s="163"/>
      <c r="L124" s="163"/>
      <c r="M124" s="163"/>
      <c r="N124" s="163"/>
      <c r="O124" s="163"/>
      <c r="P124" s="163"/>
    </row>
    <row r="125" spans="1:16" ht="15" customHeight="1">
      <c r="A125" s="70"/>
      <c r="B125" s="71"/>
      <c r="C125" s="71"/>
      <c r="D125" s="71"/>
      <c r="E125" s="71"/>
      <c r="F125" s="71"/>
      <c r="G125" s="71"/>
      <c r="H125" s="72"/>
      <c r="I125" s="24"/>
      <c r="J125" s="22"/>
      <c r="K125" s="156"/>
      <c r="L125" s="156"/>
      <c r="M125" s="156"/>
      <c r="N125" s="156"/>
      <c r="O125" s="156"/>
      <c r="P125" s="156"/>
    </row>
    <row r="126" spans="1:16" ht="16.5" customHeight="1">
      <c r="A126" s="70"/>
      <c r="B126" s="71"/>
      <c r="C126" s="71"/>
      <c r="D126" s="71"/>
      <c r="E126" s="71"/>
      <c r="F126" s="71"/>
      <c r="G126" s="71"/>
      <c r="H126" s="72"/>
      <c r="I126" s="24"/>
      <c r="J126" s="22"/>
      <c r="K126" s="156"/>
      <c r="L126" s="156"/>
      <c r="M126" s="156"/>
      <c r="N126" s="156"/>
      <c r="O126" s="156"/>
      <c r="P126" s="156"/>
    </row>
    <row r="127" spans="1:16" ht="16.5" customHeight="1">
      <c r="A127" s="70"/>
      <c r="B127" s="71"/>
      <c r="C127" s="71"/>
      <c r="D127" s="71"/>
      <c r="E127" s="71"/>
      <c r="F127" s="71"/>
      <c r="G127" s="71"/>
      <c r="H127" s="72"/>
      <c r="I127" s="24"/>
      <c r="J127" s="22"/>
      <c r="K127" s="168"/>
      <c r="L127" s="168"/>
      <c r="M127" s="168"/>
      <c r="N127" s="168"/>
      <c r="O127" s="168"/>
      <c r="P127" s="168"/>
    </row>
    <row r="128" spans="1:16" ht="16.5" customHeight="1">
      <c r="A128" s="70"/>
      <c r="B128" s="71"/>
      <c r="C128" s="71"/>
      <c r="D128" s="71"/>
      <c r="E128" s="71"/>
      <c r="F128" s="71"/>
      <c r="G128" s="71"/>
      <c r="H128" s="72"/>
      <c r="I128" s="24"/>
      <c r="J128" s="22"/>
      <c r="K128" s="168"/>
      <c r="L128" s="168"/>
      <c r="M128" s="168"/>
      <c r="N128" s="168"/>
      <c r="O128" s="168"/>
      <c r="P128" s="168"/>
    </row>
    <row r="129" spans="1:16" ht="16.5" customHeight="1">
      <c r="A129" s="70"/>
      <c r="B129" s="71"/>
      <c r="C129" s="71"/>
      <c r="D129" s="71"/>
      <c r="E129" s="71"/>
      <c r="F129" s="71"/>
      <c r="G129" s="71"/>
      <c r="H129" s="72"/>
      <c r="I129" s="24"/>
      <c r="J129" s="22"/>
      <c r="K129" s="168"/>
      <c r="L129" s="168"/>
      <c r="M129" s="168"/>
      <c r="N129" s="168"/>
      <c r="O129" s="168"/>
      <c r="P129" s="168"/>
    </row>
    <row r="130" spans="1:16" ht="59.25" customHeight="1">
      <c r="A130" s="70"/>
      <c r="B130" s="71"/>
      <c r="C130" s="71"/>
      <c r="D130" s="71"/>
      <c r="E130" s="71"/>
      <c r="F130" s="71"/>
      <c r="G130" s="71"/>
      <c r="H130" s="72"/>
      <c r="I130" s="24"/>
      <c r="J130" s="22"/>
      <c r="K130" s="168"/>
      <c r="L130" s="168"/>
      <c r="M130" s="168"/>
      <c r="N130" s="168"/>
      <c r="O130" s="168"/>
      <c r="P130" s="168"/>
    </row>
    <row r="131" spans="1:16" ht="23.25" customHeight="1">
      <c r="A131" s="70"/>
      <c r="B131" s="71"/>
      <c r="C131" s="71"/>
      <c r="D131" s="71"/>
      <c r="E131" s="71"/>
      <c r="F131" s="71"/>
      <c r="G131" s="71"/>
      <c r="H131" s="72"/>
      <c r="I131" s="24"/>
      <c r="J131" s="22"/>
      <c r="K131" s="156"/>
      <c r="L131" s="156"/>
      <c r="M131" s="156"/>
      <c r="N131" s="156"/>
      <c r="O131" s="156"/>
      <c r="P131" s="156"/>
    </row>
    <row r="132" spans="1:16" ht="36" customHeight="1">
      <c r="A132" s="70"/>
      <c r="B132" s="71"/>
      <c r="C132" s="71"/>
      <c r="D132" s="71"/>
      <c r="E132" s="71"/>
      <c r="F132" s="71"/>
      <c r="G132" s="71"/>
      <c r="H132" s="72"/>
      <c r="I132" s="24"/>
      <c r="J132" s="22"/>
      <c r="K132" s="156"/>
      <c r="L132" s="156"/>
      <c r="M132" s="156"/>
      <c r="N132" s="156"/>
      <c r="O132" s="156"/>
      <c r="P132" s="156"/>
    </row>
    <row r="133" spans="1:16" ht="23.25" customHeight="1">
      <c r="A133" s="70"/>
      <c r="B133" s="71"/>
      <c r="C133" s="71"/>
      <c r="D133" s="71"/>
      <c r="E133" s="71"/>
      <c r="F133" s="71"/>
      <c r="G133" s="71"/>
      <c r="H133" s="72"/>
      <c r="I133" s="24"/>
      <c r="J133" s="22"/>
      <c r="K133" s="156"/>
      <c r="L133" s="156"/>
      <c r="M133" s="156"/>
      <c r="N133" s="156"/>
      <c r="O133" s="156"/>
      <c r="P133" s="156"/>
    </row>
    <row r="134" spans="1:16" ht="14.25" customHeight="1">
      <c r="A134" s="70"/>
      <c r="B134" s="71"/>
      <c r="C134" s="71"/>
      <c r="D134" s="71"/>
      <c r="E134" s="71"/>
      <c r="F134" s="71"/>
      <c r="G134" s="71"/>
      <c r="H134" s="72"/>
      <c r="I134" s="24"/>
      <c r="J134" s="22"/>
      <c r="K134" s="156"/>
      <c r="L134" s="156"/>
      <c r="M134" s="156"/>
      <c r="N134" s="156"/>
      <c r="O134" s="156"/>
      <c r="P134" s="156"/>
    </row>
    <row r="135" spans="1:16" ht="17.25" customHeight="1">
      <c r="A135" s="70"/>
      <c r="B135" s="71"/>
      <c r="C135" s="71"/>
      <c r="D135" s="71"/>
      <c r="E135" s="71"/>
      <c r="F135" s="71"/>
      <c r="G135" s="71"/>
      <c r="H135" s="72"/>
      <c r="I135" s="24"/>
      <c r="J135" s="22"/>
      <c r="K135" s="9"/>
      <c r="L135" s="9"/>
      <c r="M135" s="9"/>
      <c r="N135" s="9"/>
      <c r="O135" s="9"/>
      <c r="P135" s="9"/>
    </row>
    <row r="136" spans="1:16" ht="15.75" customHeight="1">
      <c r="A136" s="45" t="s">
        <v>4</v>
      </c>
      <c r="B136" s="233" t="s">
        <v>180</v>
      </c>
      <c r="C136" s="233"/>
      <c r="D136" s="233"/>
      <c r="E136" s="233"/>
      <c r="F136" s="233"/>
      <c r="G136" s="233"/>
      <c r="H136" s="233"/>
      <c r="I136" s="234">
        <f>Dochody!E49</f>
        <v>106978202</v>
      </c>
      <c r="J136" s="235"/>
      <c r="K136" s="9"/>
      <c r="L136" s="9"/>
      <c r="M136" s="9"/>
      <c r="N136" s="9"/>
      <c r="O136" s="9"/>
      <c r="P136" s="9"/>
    </row>
    <row r="137" spans="1:16" ht="15.75" customHeight="1">
      <c r="A137" s="45"/>
      <c r="B137" s="238" t="s">
        <v>25</v>
      </c>
      <c r="C137" s="238"/>
      <c r="D137" s="238"/>
      <c r="E137" s="238"/>
      <c r="F137" s="238"/>
      <c r="G137" s="238"/>
      <c r="H137" s="238"/>
      <c r="I137" s="231">
        <f>Dochody!F49+Dochody!G49</f>
        <v>1265678</v>
      </c>
      <c r="J137" s="230"/>
      <c r="K137" s="9"/>
      <c r="L137" s="9"/>
      <c r="M137" s="9"/>
      <c r="N137" s="9"/>
      <c r="O137" s="9"/>
      <c r="P137" s="9"/>
    </row>
    <row r="138" spans="1:16" ht="15.75" customHeight="1">
      <c r="A138" s="45"/>
      <c r="B138" s="238" t="s">
        <v>117</v>
      </c>
      <c r="C138" s="238"/>
      <c r="D138" s="238"/>
      <c r="E138" s="238"/>
      <c r="F138" s="238"/>
      <c r="G138" s="238"/>
      <c r="H138" s="238"/>
      <c r="I138" s="231">
        <f>Dochody!H49+Dochody!I49</f>
        <v>688678</v>
      </c>
      <c r="J138" s="230"/>
      <c r="K138" s="9"/>
      <c r="L138" s="9"/>
      <c r="M138" s="9"/>
      <c r="N138" s="9"/>
      <c r="O138" s="9"/>
      <c r="P138" s="9"/>
    </row>
    <row r="139" spans="1:16" ht="17.25" customHeight="1">
      <c r="A139" s="45" t="s">
        <v>5</v>
      </c>
      <c r="B139" s="228" t="s">
        <v>37</v>
      </c>
      <c r="C139" s="255"/>
      <c r="D139" s="255"/>
      <c r="E139" s="255"/>
      <c r="F139" s="255"/>
      <c r="G139" s="255"/>
      <c r="H139" s="256"/>
      <c r="I139" s="234">
        <f>I136+I138-I137</f>
        <v>106401202</v>
      </c>
      <c r="J139" s="235"/>
      <c r="K139" s="9"/>
      <c r="L139" s="9"/>
      <c r="M139" s="9"/>
      <c r="N139" s="9"/>
      <c r="O139" s="9"/>
      <c r="P139" s="9"/>
    </row>
    <row r="140" spans="1:16" ht="16.5" customHeight="1">
      <c r="A140" s="73" t="s">
        <v>6</v>
      </c>
      <c r="B140" s="247" t="s">
        <v>128</v>
      </c>
      <c r="C140" s="248"/>
      <c r="D140" s="248"/>
      <c r="E140" s="248"/>
      <c r="F140" s="248"/>
      <c r="G140" s="248"/>
      <c r="H140" s="249"/>
      <c r="I140" s="234">
        <f>Dochody!J61</f>
        <v>11500000</v>
      </c>
      <c r="J140" s="235"/>
      <c r="K140" s="9"/>
      <c r="L140" s="9"/>
      <c r="M140" s="9"/>
      <c r="N140" s="9"/>
      <c r="O140" s="9"/>
      <c r="P140" s="9"/>
    </row>
    <row r="141" spans="1:16" ht="15.75" customHeight="1">
      <c r="A141" s="73" t="s">
        <v>7</v>
      </c>
      <c r="B141" s="247" t="s">
        <v>115</v>
      </c>
      <c r="C141" s="248"/>
      <c r="D141" s="248"/>
      <c r="E141" s="248"/>
      <c r="F141" s="248"/>
      <c r="G141" s="248"/>
      <c r="H141" s="249"/>
      <c r="I141" s="234">
        <f>Dochody!J62</f>
        <v>2100000</v>
      </c>
      <c r="J141" s="235"/>
      <c r="K141" s="9"/>
      <c r="L141" s="9"/>
      <c r="M141" s="9"/>
      <c r="N141" s="9"/>
      <c r="O141" s="9"/>
      <c r="P141" s="9"/>
    </row>
    <row r="142" spans="1:16" ht="43.5" customHeight="1">
      <c r="A142" s="73" t="s">
        <v>66</v>
      </c>
      <c r="B142" s="247" t="s">
        <v>123</v>
      </c>
      <c r="C142" s="248"/>
      <c r="D142" s="248"/>
      <c r="E142" s="248"/>
      <c r="F142" s="248"/>
      <c r="G142" s="248"/>
      <c r="H142" s="249"/>
      <c r="I142" s="234">
        <v>427077</v>
      </c>
      <c r="J142" s="252"/>
      <c r="K142" s="9"/>
      <c r="L142" s="9"/>
      <c r="M142" s="9"/>
      <c r="N142" s="9"/>
      <c r="O142" s="9"/>
      <c r="P142" s="9"/>
    </row>
    <row r="143" spans="1:16" ht="22.5" customHeight="1">
      <c r="A143" s="45"/>
      <c r="B143" s="250" t="s">
        <v>130</v>
      </c>
      <c r="C143" s="251"/>
      <c r="D143" s="251"/>
      <c r="E143" s="251"/>
      <c r="F143" s="251"/>
      <c r="G143" s="251"/>
      <c r="H143" s="235"/>
      <c r="I143" s="234">
        <f>I139+I140+I141+I142</f>
        <v>120428279</v>
      </c>
      <c r="J143" s="235"/>
      <c r="K143" s="9"/>
      <c r="L143" s="25"/>
      <c r="M143" s="9"/>
      <c r="N143" s="9"/>
      <c r="O143" s="9"/>
      <c r="P143" s="9"/>
    </row>
    <row r="144" spans="1:16" ht="3.75" customHeight="1">
      <c r="A144" s="45"/>
      <c r="B144" s="228"/>
      <c r="C144" s="229"/>
      <c r="D144" s="229"/>
      <c r="E144" s="229"/>
      <c r="F144" s="229"/>
      <c r="G144" s="229"/>
      <c r="H144" s="230"/>
      <c r="I144" s="228"/>
      <c r="J144" s="230"/>
      <c r="K144" s="9"/>
      <c r="L144" s="9"/>
      <c r="M144" s="9"/>
      <c r="N144" s="9"/>
      <c r="O144" s="9"/>
      <c r="P144" s="9"/>
    </row>
    <row r="145" spans="1:16" ht="15" customHeight="1">
      <c r="A145" s="45" t="s">
        <v>4</v>
      </c>
      <c r="B145" s="250" t="s">
        <v>181</v>
      </c>
      <c r="C145" s="251"/>
      <c r="D145" s="251"/>
      <c r="E145" s="251"/>
      <c r="F145" s="251"/>
      <c r="G145" s="251"/>
      <c r="H145" s="235"/>
      <c r="I145" s="234">
        <f>E89</f>
        <v>116453694</v>
      </c>
      <c r="J145" s="235"/>
      <c r="K145" s="9"/>
      <c r="L145" s="9"/>
      <c r="M145" s="9"/>
      <c r="N145" s="9"/>
      <c r="O145" s="9"/>
      <c r="P145" s="9"/>
    </row>
    <row r="146" spans="1:16" ht="18" customHeight="1">
      <c r="A146" s="45"/>
      <c r="B146" s="228" t="s">
        <v>26</v>
      </c>
      <c r="C146" s="229"/>
      <c r="D146" s="229"/>
      <c r="E146" s="229"/>
      <c r="F146" s="229"/>
      <c r="G146" s="229"/>
      <c r="H146" s="230"/>
      <c r="I146" s="231">
        <f>F89</f>
        <v>1535430</v>
      </c>
      <c r="J146" s="230"/>
      <c r="K146" s="25"/>
      <c r="L146" s="224"/>
      <c r="M146" s="224"/>
      <c r="N146" s="25"/>
      <c r="O146" s="9"/>
      <c r="P146" s="9"/>
    </row>
    <row r="147" spans="1:16" ht="18" customHeight="1">
      <c r="A147" s="45"/>
      <c r="B147" s="228" t="s">
        <v>27</v>
      </c>
      <c r="C147" s="229"/>
      <c r="D147" s="229"/>
      <c r="E147" s="229"/>
      <c r="F147" s="229"/>
      <c r="G147" s="229"/>
      <c r="H147" s="230"/>
      <c r="I147" s="231">
        <f>G89</f>
        <v>958430</v>
      </c>
      <c r="J147" s="230"/>
      <c r="K147" s="25"/>
      <c r="L147" s="9"/>
      <c r="M147" s="9"/>
      <c r="N147" s="9"/>
      <c r="O147" s="9"/>
      <c r="P147" s="9"/>
    </row>
    <row r="148" spans="1:16" ht="17.25" customHeight="1">
      <c r="A148" s="45" t="s">
        <v>5</v>
      </c>
      <c r="B148" s="228" t="s">
        <v>38</v>
      </c>
      <c r="C148" s="229"/>
      <c r="D148" s="229"/>
      <c r="E148" s="229"/>
      <c r="F148" s="229"/>
      <c r="G148" s="229"/>
      <c r="H148" s="230"/>
      <c r="I148" s="234">
        <f>I145+I147-I146</f>
        <v>115876694</v>
      </c>
      <c r="J148" s="235"/>
      <c r="K148" s="9"/>
      <c r="L148" s="224"/>
      <c r="M148" s="227"/>
      <c r="N148" s="9"/>
      <c r="O148" s="9"/>
      <c r="P148" s="9"/>
    </row>
    <row r="149" spans="1:16" ht="12.75">
      <c r="A149" s="45" t="s">
        <v>6</v>
      </c>
      <c r="B149" s="228" t="s">
        <v>41</v>
      </c>
      <c r="C149" s="229"/>
      <c r="D149" s="229"/>
      <c r="E149" s="229"/>
      <c r="F149" s="229"/>
      <c r="G149" s="229"/>
      <c r="H149" s="230"/>
      <c r="I149" s="231">
        <f>H115</f>
        <v>2141585</v>
      </c>
      <c r="J149" s="230"/>
      <c r="K149" s="9"/>
      <c r="L149" s="9"/>
      <c r="M149" s="9"/>
      <c r="N149" s="9"/>
      <c r="O149" s="9"/>
      <c r="P149" s="9"/>
    </row>
    <row r="150" spans="1:16" ht="12.75">
      <c r="A150" s="45" t="s">
        <v>7</v>
      </c>
      <c r="B150" s="228" t="s">
        <v>40</v>
      </c>
      <c r="C150" s="229"/>
      <c r="D150" s="229"/>
      <c r="E150" s="229"/>
      <c r="F150" s="229"/>
      <c r="G150" s="229"/>
      <c r="H150" s="230"/>
      <c r="I150" s="231">
        <f>H116</f>
        <v>410000</v>
      </c>
      <c r="J150" s="230"/>
      <c r="K150" s="9"/>
      <c r="L150" s="9"/>
      <c r="M150" s="9"/>
      <c r="N150" s="9"/>
      <c r="O150" s="9"/>
      <c r="P150" s="9"/>
    </row>
    <row r="151" spans="1:16" ht="12.75">
      <c r="A151" s="45" t="s">
        <v>66</v>
      </c>
      <c r="B151" s="228" t="s">
        <v>113</v>
      </c>
      <c r="C151" s="229"/>
      <c r="D151" s="229"/>
      <c r="E151" s="229"/>
      <c r="F151" s="229"/>
      <c r="G151" s="229"/>
      <c r="H151" s="230"/>
      <c r="I151" s="231">
        <v>2000000</v>
      </c>
      <c r="J151" s="232"/>
      <c r="K151" s="124"/>
      <c r="L151" s="124"/>
      <c r="M151" s="124"/>
      <c r="N151" s="124"/>
      <c r="O151" s="124"/>
      <c r="P151" s="124"/>
    </row>
    <row r="152" spans="1:17" ht="18" customHeight="1">
      <c r="A152" s="74"/>
      <c r="B152" s="250" t="s">
        <v>131</v>
      </c>
      <c r="C152" s="251"/>
      <c r="D152" s="251"/>
      <c r="E152" s="251"/>
      <c r="F152" s="251"/>
      <c r="G152" s="251"/>
      <c r="H152" s="235"/>
      <c r="I152" s="234">
        <f>I148+I149+I150+I151</f>
        <v>120428279</v>
      </c>
      <c r="J152" s="235"/>
      <c r="K152" s="9"/>
      <c r="L152" s="219"/>
      <c r="M152" s="220"/>
      <c r="N152" s="9"/>
      <c r="O152" s="9"/>
      <c r="P152" s="9"/>
      <c r="Q152" s="194">
        <f>I143-I152</f>
        <v>0</v>
      </c>
    </row>
    <row r="153" spans="1:16" ht="7.5" customHeight="1">
      <c r="A153" s="26"/>
      <c r="B153" s="9"/>
      <c r="C153" s="9"/>
      <c r="D153" s="9"/>
      <c r="E153" s="27"/>
      <c r="F153" s="22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" customHeight="1">
      <c r="A154" s="227" t="s">
        <v>120</v>
      </c>
      <c r="B154" s="227"/>
      <c r="C154" s="227"/>
      <c r="D154" s="227"/>
      <c r="E154" s="227"/>
      <c r="F154" s="227"/>
      <c r="G154" s="227"/>
      <c r="H154" s="227"/>
      <c r="I154" s="227"/>
      <c r="J154" s="227"/>
      <c r="K154" s="9"/>
      <c r="L154" s="151"/>
      <c r="M154" s="9"/>
      <c r="N154" s="9"/>
      <c r="O154" s="9"/>
      <c r="P154" s="9"/>
    </row>
    <row r="155" spans="1:16" ht="12.75">
      <c r="A155" s="266" t="s">
        <v>124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9"/>
      <c r="L155" s="9"/>
      <c r="M155" s="9"/>
      <c r="N155" s="9"/>
      <c r="O155" s="9"/>
      <c r="P155" s="9"/>
    </row>
    <row r="156" spans="1:16" ht="12.75">
      <c r="A156" s="83" t="s">
        <v>119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2.75">
      <c r="A157" s="78" t="s">
        <v>121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2.75">
      <c r="A158" s="78" t="s">
        <v>122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9"/>
      <c r="L158" s="9"/>
      <c r="M158" s="9"/>
      <c r="N158" s="9"/>
      <c r="O158" s="9"/>
      <c r="P158" s="9"/>
    </row>
    <row r="159" spans="1:16" ht="12.75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9"/>
      <c r="L159" s="9"/>
      <c r="M159" s="9"/>
      <c r="N159" s="9"/>
      <c r="O159" s="9"/>
      <c r="P159" s="9"/>
    </row>
    <row r="160" spans="1:1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</sheetData>
  <sheetProtection/>
  <mergeCells count="175">
    <mergeCell ref="M77:M78"/>
    <mergeCell ref="N77:O77"/>
    <mergeCell ref="D56:H56"/>
    <mergeCell ref="A75:A78"/>
    <mergeCell ref="B75:D78"/>
    <mergeCell ref="E75:E78"/>
    <mergeCell ref="F75:G76"/>
    <mergeCell ref="H75:H78"/>
    <mergeCell ref="J76:O76"/>
    <mergeCell ref="P76:P78"/>
    <mergeCell ref="F77:F78"/>
    <mergeCell ref="D9:H9"/>
    <mergeCell ref="D10:H10"/>
    <mergeCell ref="D11:H11"/>
    <mergeCell ref="D12:H12"/>
    <mergeCell ref="D39:H39"/>
    <mergeCell ref="K77:K78"/>
    <mergeCell ref="L77:L78"/>
    <mergeCell ref="A47:C47"/>
    <mergeCell ref="D47:H48"/>
    <mergeCell ref="D53:H53"/>
    <mergeCell ref="O57:P57"/>
    <mergeCell ref="L61:L62"/>
    <mergeCell ref="A57:H57"/>
    <mergeCell ref="A59:A62"/>
    <mergeCell ref="D54:H54"/>
    <mergeCell ref="D55:H55"/>
    <mergeCell ref="M57:N57"/>
    <mergeCell ref="I47:J47"/>
    <mergeCell ref="K47:L47"/>
    <mergeCell ref="G77:G78"/>
    <mergeCell ref="J77:J78"/>
    <mergeCell ref="E59:E62"/>
    <mergeCell ref="I59:P59"/>
    <mergeCell ref="G61:G62"/>
    <mergeCell ref="J61:J62"/>
    <mergeCell ref="I75:P75"/>
    <mergeCell ref="I76:I78"/>
    <mergeCell ref="D51:H51"/>
    <mergeCell ref="D52:H52"/>
    <mergeCell ref="D31:H31"/>
    <mergeCell ref="D38:H38"/>
    <mergeCell ref="D50:H50"/>
    <mergeCell ref="D30:H30"/>
    <mergeCell ref="D41:H41"/>
    <mergeCell ref="D40:H40"/>
    <mergeCell ref="P60:P62"/>
    <mergeCell ref="H59:H62"/>
    <mergeCell ref="M61:M62"/>
    <mergeCell ref="K61:K62"/>
    <mergeCell ref="A5:L5"/>
    <mergeCell ref="I7:J7"/>
    <mergeCell ref="K7:L7"/>
    <mergeCell ref="D7:H8"/>
    <mergeCell ref="A7:C7"/>
    <mergeCell ref="D33:H33"/>
    <mergeCell ref="J60:O60"/>
    <mergeCell ref="N61:O61"/>
    <mergeCell ref="D27:H27"/>
    <mergeCell ref="D49:H49"/>
    <mergeCell ref="D43:H43"/>
    <mergeCell ref="D34:H34"/>
    <mergeCell ref="F61:F62"/>
    <mergeCell ref="D29:H29"/>
    <mergeCell ref="D44:H44"/>
    <mergeCell ref="D42:H42"/>
    <mergeCell ref="F59:G60"/>
    <mergeCell ref="B59:D62"/>
    <mergeCell ref="B88:D88"/>
    <mergeCell ref="B71:D71"/>
    <mergeCell ref="B72:D72"/>
    <mergeCell ref="B79:D79"/>
    <mergeCell ref="B80:D80"/>
    <mergeCell ref="B85:D85"/>
    <mergeCell ref="B81:D81"/>
    <mergeCell ref="B82:D82"/>
    <mergeCell ref="B84:D84"/>
    <mergeCell ref="J94:K94"/>
    <mergeCell ref="B93:G93"/>
    <mergeCell ref="B94:G94"/>
    <mergeCell ref="B111:G111"/>
    <mergeCell ref="B98:F98"/>
    <mergeCell ref="B83:D83"/>
    <mergeCell ref="B89:D89"/>
    <mergeCell ref="B101:F101"/>
    <mergeCell ref="B100:G100"/>
    <mergeCell ref="E90:F90"/>
    <mergeCell ref="B96:G96"/>
    <mergeCell ref="B97:F97"/>
    <mergeCell ref="B95:G95"/>
    <mergeCell ref="A159:J159"/>
    <mergeCell ref="B112:G112"/>
    <mergeCell ref="B110:G110"/>
    <mergeCell ref="B119:G119"/>
    <mergeCell ref="A155:J155"/>
    <mergeCell ref="B150:H150"/>
    <mergeCell ref="B138:H138"/>
    <mergeCell ref="I143:J143"/>
    <mergeCell ref="I144:J144"/>
    <mergeCell ref="I152:J152"/>
    <mergeCell ref="J95:K95"/>
    <mergeCell ref="B104:G104"/>
    <mergeCell ref="B139:H139"/>
    <mergeCell ref="B147:H147"/>
    <mergeCell ref="B151:H151"/>
    <mergeCell ref="I149:J149"/>
    <mergeCell ref="B118:G118"/>
    <mergeCell ref="B145:H145"/>
    <mergeCell ref="B144:H144"/>
    <mergeCell ref="I147:J147"/>
    <mergeCell ref="I137:J137"/>
    <mergeCell ref="B143:H143"/>
    <mergeCell ref="B149:H149"/>
    <mergeCell ref="I150:J150"/>
    <mergeCell ref="I142:J142"/>
    <mergeCell ref="I139:J139"/>
    <mergeCell ref="I146:J146"/>
    <mergeCell ref="I148:J148"/>
    <mergeCell ref="I138:J138"/>
    <mergeCell ref="B146:H146"/>
    <mergeCell ref="B141:H141"/>
    <mergeCell ref="A154:J154"/>
    <mergeCell ref="B152:H152"/>
    <mergeCell ref="I141:J141"/>
    <mergeCell ref="I145:J145"/>
    <mergeCell ref="I140:J140"/>
    <mergeCell ref="B142:H142"/>
    <mergeCell ref="B140:H140"/>
    <mergeCell ref="B116:G116"/>
    <mergeCell ref="B87:D87"/>
    <mergeCell ref="B86:D86"/>
    <mergeCell ref="B117:G117"/>
    <mergeCell ref="B105:G105"/>
    <mergeCell ref="B137:H137"/>
    <mergeCell ref="B103:G103"/>
    <mergeCell ref="B102:F102"/>
    <mergeCell ref="B99:G99"/>
    <mergeCell ref="B115:G115"/>
    <mergeCell ref="L152:M152"/>
    <mergeCell ref="I60:I62"/>
    <mergeCell ref="L146:M146"/>
    <mergeCell ref="B109:G109"/>
    <mergeCell ref="L148:M148"/>
    <mergeCell ref="B64:D64"/>
    <mergeCell ref="B148:H148"/>
    <mergeCell ref="I151:J151"/>
    <mergeCell ref="B136:H136"/>
    <mergeCell ref="I136:J136"/>
    <mergeCell ref="B68:D68"/>
    <mergeCell ref="B67:D67"/>
    <mergeCell ref="B74:D74"/>
    <mergeCell ref="B65:D65"/>
    <mergeCell ref="B69:D69"/>
    <mergeCell ref="B73:D73"/>
    <mergeCell ref="B70:D70"/>
    <mergeCell ref="B66:D66"/>
    <mergeCell ref="D35:H35"/>
    <mergeCell ref="D28:H28"/>
    <mergeCell ref="D36:H36"/>
    <mergeCell ref="D37:H37"/>
    <mergeCell ref="D14:H14"/>
    <mergeCell ref="D15:H15"/>
    <mergeCell ref="D16:H16"/>
    <mergeCell ref="D17:H17"/>
    <mergeCell ref="D24:H24"/>
    <mergeCell ref="D23:H23"/>
    <mergeCell ref="D25:H25"/>
    <mergeCell ref="D13:H13"/>
    <mergeCell ref="D18:H18"/>
    <mergeCell ref="D19:H19"/>
    <mergeCell ref="D20:H20"/>
    <mergeCell ref="D32:H32"/>
    <mergeCell ref="D22:H22"/>
    <mergeCell ref="D21:H21"/>
    <mergeCell ref="D26:H26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J22" sqref="J22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4"/>
      <c r="B1" s="84"/>
      <c r="C1" s="84"/>
      <c r="D1" s="84"/>
      <c r="E1" s="84"/>
      <c r="F1" s="84"/>
      <c r="G1" s="84"/>
      <c r="H1" s="85" t="s">
        <v>67</v>
      </c>
      <c r="I1" s="84"/>
      <c r="J1" s="85"/>
      <c r="K1" s="86"/>
      <c r="L1" s="87"/>
      <c r="M1" s="3"/>
    </row>
    <row r="2" spans="1:13" ht="3" customHeight="1">
      <c r="A2" s="84"/>
      <c r="B2" s="84"/>
      <c r="C2" s="84"/>
      <c r="D2" s="84"/>
      <c r="E2" s="84"/>
      <c r="F2" s="84"/>
      <c r="G2" s="84"/>
      <c r="H2" s="88"/>
      <c r="I2" s="84"/>
      <c r="J2" s="88"/>
      <c r="K2" s="86"/>
      <c r="L2" s="87"/>
      <c r="M2" s="3"/>
    </row>
    <row r="3" spans="1:13" ht="10.5" customHeight="1">
      <c r="A3" s="84"/>
      <c r="B3" s="84"/>
      <c r="C3" s="84"/>
      <c r="D3" s="84"/>
      <c r="E3" s="84"/>
      <c r="F3" s="84"/>
      <c r="G3" s="84"/>
      <c r="H3" s="10" t="s">
        <v>185</v>
      </c>
      <c r="I3" s="84"/>
      <c r="J3" s="10"/>
      <c r="K3" s="86"/>
      <c r="L3" s="87"/>
      <c r="M3" s="3"/>
    </row>
    <row r="4" spans="1:13" ht="11.25" customHeight="1">
      <c r="A4" s="84"/>
      <c r="B4" s="84"/>
      <c r="C4" s="84"/>
      <c r="D4" s="84"/>
      <c r="E4" s="84"/>
      <c r="F4" s="84"/>
      <c r="G4" s="84"/>
      <c r="H4" s="10" t="s">
        <v>68</v>
      </c>
      <c r="I4" s="84"/>
      <c r="J4" s="10"/>
      <c r="K4" s="86"/>
      <c r="L4" s="87"/>
      <c r="M4" s="3"/>
    </row>
    <row r="5" spans="1:13" ht="12" customHeight="1">
      <c r="A5" s="84"/>
      <c r="B5" s="84"/>
      <c r="C5" s="84"/>
      <c r="D5" s="84"/>
      <c r="E5" s="84"/>
      <c r="F5" s="84"/>
      <c r="G5" s="84"/>
      <c r="H5" s="10" t="s">
        <v>186</v>
      </c>
      <c r="I5" s="84"/>
      <c r="J5" s="10"/>
      <c r="K5" s="86"/>
      <c r="L5" s="87"/>
      <c r="M5" s="3"/>
    </row>
    <row r="6" spans="1:13" ht="6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6"/>
      <c r="L6" s="87"/>
      <c r="M6" s="3"/>
    </row>
    <row r="7" spans="1:13" ht="11.25" customHeight="1">
      <c r="A7" s="358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86"/>
      <c r="L7" s="87"/>
      <c r="M7" s="3"/>
    </row>
    <row r="8" spans="1:12" ht="4.5" customHeight="1">
      <c r="A8" s="84"/>
      <c r="B8" s="84"/>
      <c r="C8" s="84"/>
      <c r="D8" s="84"/>
      <c r="E8" s="84"/>
      <c r="F8" s="84"/>
      <c r="G8" s="84"/>
      <c r="H8" s="84"/>
      <c r="I8" s="84"/>
      <c r="J8" s="118"/>
      <c r="K8" s="86"/>
      <c r="L8" s="87"/>
    </row>
    <row r="9" spans="1:13" ht="10.5" customHeight="1">
      <c r="A9" s="361" t="s">
        <v>69</v>
      </c>
      <c r="B9" s="362"/>
      <c r="C9" s="363"/>
      <c r="D9" s="364" t="s">
        <v>88</v>
      </c>
      <c r="E9" s="365"/>
      <c r="F9" s="366"/>
      <c r="G9" s="360" t="s">
        <v>89</v>
      </c>
      <c r="H9" s="360"/>
      <c r="I9" s="360" t="s">
        <v>90</v>
      </c>
      <c r="J9" s="360"/>
      <c r="K9" s="89"/>
      <c r="L9" s="90"/>
      <c r="M9" s="5"/>
    </row>
    <row r="10" spans="1:13" ht="12" customHeight="1">
      <c r="A10" s="131" t="s">
        <v>29</v>
      </c>
      <c r="B10" s="131" t="s">
        <v>70</v>
      </c>
      <c r="C10" s="131" t="s">
        <v>71</v>
      </c>
      <c r="D10" s="367"/>
      <c r="E10" s="368"/>
      <c r="F10" s="369"/>
      <c r="G10" s="91" t="s">
        <v>72</v>
      </c>
      <c r="H10" s="91" t="s">
        <v>73</v>
      </c>
      <c r="I10" s="91" t="s">
        <v>72</v>
      </c>
      <c r="J10" s="91" t="s">
        <v>73</v>
      </c>
      <c r="K10" s="89"/>
      <c r="L10" s="90"/>
      <c r="M10" s="5"/>
    </row>
    <row r="11" spans="1:13" ht="12" customHeight="1">
      <c r="A11" s="147">
        <v>700</v>
      </c>
      <c r="B11" s="147"/>
      <c r="C11" s="147"/>
      <c r="D11" s="333" t="s">
        <v>142</v>
      </c>
      <c r="E11" s="334"/>
      <c r="F11" s="335"/>
      <c r="G11" s="148"/>
      <c r="H11" s="148">
        <f>H12</f>
        <v>662974</v>
      </c>
      <c r="I11" s="148"/>
      <c r="J11" s="148"/>
      <c r="K11" s="89"/>
      <c r="L11" s="90"/>
      <c r="M11" s="5"/>
    </row>
    <row r="12" spans="1:13" ht="12" customHeight="1">
      <c r="A12" s="92"/>
      <c r="B12" s="92">
        <v>70005</v>
      </c>
      <c r="C12" s="92"/>
      <c r="D12" s="346" t="s">
        <v>144</v>
      </c>
      <c r="E12" s="347"/>
      <c r="F12" s="348"/>
      <c r="G12" s="93"/>
      <c r="H12" s="93">
        <f>H13</f>
        <v>662974</v>
      </c>
      <c r="I12" s="93"/>
      <c r="J12" s="93"/>
      <c r="K12" s="89"/>
      <c r="L12" s="90"/>
      <c r="M12" s="5"/>
    </row>
    <row r="13" spans="1:13" ht="21.75" customHeight="1">
      <c r="A13" s="94"/>
      <c r="B13" s="94"/>
      <c r="C13" s="95" t="s">
        <v>147</v>
      </c>
      <c r="D13" s="349" t="s">
        <v>148</v>
      </c>
      <c r="E13" s="199"/>
      <c r="F13" s="200"/>
      <c r="G13" s="96"/>
      <c r="H13" s="96">
        <v>662974</v>
      </c>
      <c r="I13" s="96"/>
      <c r="J13" s="96"/>
      <c r="K13" s="89"/>
      <c r="L13" s="90"/>
      <c r="M13" s="5"/>
    </row>
    <row r="14" spans="1:13" ht="64.5" customHeight="1">
      <c r="A14" s="147">
        <v>756</v>
      </c>
      <c r="B14" s="147"/>
      <c r="C14" s="147"/>
      <c r="D14" s="404" t="s">
        <v>149</v>
      </c>
      <c r="E14" s="405"/>
      <c r="F14" s="406"/>
      <c r="G14" s="148">
        <f>G15</f>
        <v>602704</v>
      </c>
      <c r="H14" s="148"/>
      <c r="I14" s="148"/>
      <c r="J14" s="148"/>
      <c r="K14" s="89"/>
      <c r="L14" s="90"/>
      <c r="M14" s="5"/>
    </row>
    <row r="15" spans="1:13" ht="66.75" customHeight="1">
      <c r="A15" s="92"/>
      <c r="B15" s="92">
        <v>75616</v>
      </c>
      <c r="C15" s="145"/>
      <c r="D15" s="407" t="s">
        <v>167</v>
      </c>
      <c r="E15" s="408"/>
      <c r="F15" s="409"/>
      <c r="G15" s="93">
        <f>SUM(G16:G17)</f>
        <v>602704</v>
      </c>
      <c r="H15" s="93"/>
      <c r="I15" s="93"/>
      <c r="J15" s="93"/>
      <c r="K15" s="89"/>
      <c r="L15" s="90"/>
      <c r="M15" s="5"/>
    </row>
    <row r="16" spans="1:13" ht="14.25" customHeight="1">
      <c r="A16" s="94"/>
      <c r="B16" s="94"/>
      <c r="C16" s="95" t="s">
        <v>150</v>
      </c>
      <c r="D16" s="410" t="s">
        <v>151</v>
      </c>
      <c r="E16" s="411"/>
      <c r="F16" s="412"/>
      <c r="G16" s="96">
        <v>480000</v>
      </c>
      <c r="H16" s="96"/>
      <c r="I16" s="96"/>
      <c r="J16" s="96"/>
      <c r="K16" s="89"/>
      <c r="L16" s="90"/>
      <c r="M16" s="5"/>
    </row>
    <row r="17" spans="1:13" ht="14.25" customHeight="1">
      <c r="A17" s="94"/>
      <c r="B17" s="94"/>
      <c r="C17" s="169" t="s">
        <v>168</v>
      </c>
      <c r="D17" s="403" t="s">
        <v>169</v>
      </c>
      <c r="E17" s="318"/>
      <c r="F17" s="319"/>
      <c r="G17" s="170">
        <v>122704</v>
      </c>
      <c r="H17" s="170"/>
      <c r="I17" s="170"/>
      <c r="J17" s="170"/>
      <c r="K17" s="89"/>
      <c r="L17" s="90"/>
      <c r="M17" s="5"/>
    </row>
    <row r="18" spans="1:13" ht="14.25" customHeight="1">
      <c r="A18" s="147">
        <v>758</v>
      </c>
      <c r="B18" s="147"/>
      <c r="C18" s="147"/>
      <c r="D18" s="333" t="s">
        <v>164</v>
      </c>
      <c r="E18" s="334"/>
      <c r="F18" s="335"/>
      <c r="G18" s="148"/>
      <c r="H18" s="148"/>
      <c r="I18" s="148">
        <f>I19</f>
        <v>688678</v>
      </c>
      <c r="J18" s="148"/>
      <c r="K18" s="89"/>
      <c r="L18" s="90"/>
      <c r="M18" s="5"/>
    </row>
    <row r="19" spans="1:13" ht="14.25" customHeight="1">
      <c r="A19" s="92"/>
      <c r="B19" s="92">
        <v>75801</v>
      </c>
      <c r="C19" s="92"/>
      <c r="D19" s="346" t="s">
        <v>165</v>
      </c>
      <c r="E19" s="347"/>
      <c r="F19" s="348"/>
      <c r="G19" s="93"/>
      <c r="H19" s="93"/>
      <c r="I19" s="93">
        <f>I20</f>
        <v>688678</v>
      </c>
      <c r="J19" s="93"/>
      <c r="K19" s="89"/>
      <c r="L19" s="90"/>
      <c r="M19" s="5"/>
    </row>
    <row r="20" spans="1:13" ht="14.25" customHeight="1">
      <c r="A20" s="94"/>
      <c r="B20" s="94"/>
      <c r="C20" s="95">
        <v>2920</v>
      </c>
      <c r="D20" s="349" t="s">
        <v>166</v>
      </c>
      <c r="E20" s="199"/>
      <c r="F20" s="200"/>
      <c r="G20" s="96"/>
      <c r="H20" s="96"/>
      <c r="I20" s="96">
        <v>688678</v>
      </c>
      <c r="J20" s="96"/>
      <c r="K20" s="89"/>
      <c r="L20" s="90"/>
      <c r="M20" s="5"/>
    </row>
    <row r="21" spans="1:12" ht="11.25" customHeight="1">
      <c r="A21" s="386" t="s">
        <v>75</v>
      </c>
      <c r="B21" s="387"/>
      <c r="C21" s="387"/>
      <c r="D21" s="387"/>
      <c r="E21" s="387"/>
      <c r="F21" s="388"/>
      <c r="G21" s="149">
        <f>G18+G14+G11</f>
        <v>602704</v>
      </c>
      <c r="H21" s="149">
        <f>H18+H14+H11</f>
        <v>662974</v>
      </c>
      <c r="I21" s="149">
        <f>I18+I14+I11</f>
        <v>688678</v>
      </c>
      <c r="J21" s="149"/>
      <c r="K21" s="97"/>
      <c r="L21" s="87"/>
    </row>
    <row r="22" spans="1:12" ht="14.2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52"/>
      <c r="L22" s="144"/>
    </row>
    <row r="23" spans="1:14" ht="23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66"/>
      <c r="L23" s="160"/>
      <c r="M23" s="161"/>
      <c r="N23" s="167"/>
    </row>
    <row r="24" spans="1:12" ht="24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2"/>
      <c r="L24" s="153"/>
    </row>
    <row r="25" spans="1:12" ht="12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2"/>
      <c r="L25" s="153"/>
    </row>
    <row r="26" spans="1:12" ht="14.2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2"/>
      <c r="L26" s="153"/>
    </row>
    <row r="27" spans="1:12" ht="14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2"/>
      <c r="L27" s="153"/>
    </row>
    <row r="28" spans="1:12" ht="8.2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2"/>
      <c r="L28" s="153"/>
    </row>
    <row r="29" spans="1:12" ht="12" customHeight="1">
      <c r="A29" s="392" t="s">
        <v>95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</row>
    <row r="30" spans="1:12" ht="12.75">
      <c r="A30" s="330" t="s">
        <v>29</v>
      </c>
      <c r="B30" s="277" t="s">
        <v>0</v>
      </c>
      <c r="C30" s="278"/>
      <c r="D30" s="279"/>
      <c r="E30" s="297" t="s">
        <v>179</v>
      </c>
      <c r="F30" s="390" t="s">
        <v>18</v>
      </c>
      <c r="G30" s="400"/>
      <c r="H30" s="400"/>
      <c r="I30" s="391"/>
      <c r="J30" s="297" t="s">
        <v>82</v>
      </c>
      <c r="K30" s="401" t="s">
        <v>30</v>
      </c>
      <c r="L30" s="402"/>
    </row>
    <row r="31" spans="1:12" ht="11.25" customHeight="1">
      <c r="A31" s="389"/>
      <c r="B31" s="280"/>
      <c r="C31" s="281"/>
      <c r="D31" s="282"/>
      <c r="E31" s="302"/>
      <c r="F31" s="390" t="s">
        <v>96</v>
      </c>
      <c r="G31" s="391"/>
      <c r="H31" s="390" t="s">
        <v>97</v>
      </c>
      <c r="I31" s="391"/>
      <c r="J31" s="302"/>
      <c r="K31" s="330" t="s">
        <v>98</v>
      </c>
      <c r="L31" s="330" t="s">
        <v>99</v>
      </c>
    </row>
    <row r="32" spans="1:12" ht="14.25" customHeight="1">
      <c r="A32" s="331"/>
      <c r="B32" s="283"/>
      <c r="C32" s="284"/>
      <c r="D32" s="285"/>
      <c r="E32" s="298"/>
      <c r="F32" s="140" t="s">
        <v>72</v>
      </c>
      <c r="G32" s="15" t="s">
        <v>73</v>
      </c>
      <c r="H32" s="140" t="s">
        <v>72</v>
      </c>
      <c r="I32" s="15" t="s">
        <v>73</v>
      </c>
      <c r="J32" s="298"/>
      <c r="K32" s="331"/>
      <c r="L32" s="331"/>
    </row>
    <row r="33" spans="1:13" ht="15" customHeight="1">
      <c r="A33" s="98" t="s">
        <v>1</v>
      </c>
      <c r="B33" s="250" t="s">
        <v>3</v>
      </c>
      <c r="C33" s="251"/>
      <c r="D33" s="235"/>
      <c r="E33" s="99">
        <v>332242</v>
      </c>
      <c r="F33" s="99"/>
      <c r="G33" s="100"/>
      <c r="H33" s="100"/>
      <c r="I33" s="100"/>
      <c r="J33" s="99">
        <f>E33-F33-G33+H33+I33</f>
        <v>332242</v>
      </c>
      <c r="K33" s="44">
        <f>J33-L33</f>
        <v>332242</v>
      </c>
      <c r="L33" s="44"/>
      <c r="M33" s="6"/>
    </row>
    <row r="34" spans="1:13" ht="15" customHeight="1">
      <c r="A34" s="98">
        <v>600</v>
      </c>
      <c r="B34" s="268" t="s">
        <v>9</v>
      </c>
      <c r="C34" s="373"/>
      <c r="D34" s="374"/>
      <c r="E34" s="99">
        <v>23336</v>
      </c>
      <c r="F34" s="99"/>
      <c r="G34" s="99"/>
      <c r="H34" s="99"/>
      <c r="I34" s="99"/>
      <c r="J34" s="99">
        <f>E34-F34-G34+H34+I34</f>
        <v>23336</v>
      </c>
      <c r="K34" s="44">
        <f>J34</f>
        <v>23336</v>
      </c>
      <c r="L34" s="99"/>
      <c r="M34" s="6"/>
    </row>
    <row r="35" spans="1:13" ht="15" customHeight="1">
      <c r="A35" s="143">
        <v>700</v>
      </c>
      <c r="B35" s="250" t="s">
        <v>100</v>
      </c>
      <c r="C35" s="251"/>
      <c r="D35" s="235"/>
      <c r="E35" s="99">
        <v>7695982</v>
      </c>
      <c r="F35" s="99"/>
      <c r="G35" s="99">
        <f>H11</f>
        <v>662974</v>
      </c>
      <c r="H35" s="99"/>
      <c r="I35" s="99"/>
      <c r="J35" s="99">
        <f aca="true" t="shared" si="0" ref="J35:J48">E35-F35-G35+H35+I35</f>
        <v>7033008</v>
      </c>
      <c r="K35" s="44">
        <f>J35-L35</f>
        <v>1395982</v>
      </c>
      <c r="L35" s="99">
        <v>5637026</v>
      </c>
      <c r="M35" s="6">
        <v>11300000</v>
      </c>
    </row>
    <row r="36" spans="1:13" ht="15" customHeight="1">
      <c r="A36" s="143">
        <v>720</v>
      </c>
      <c r="B36" s="250" t="s">
        <v>45</v>
      </c>
      <c r="C36" s="251"/>
      <c r="D36" s="235"/>
      <c r="E36" s="99">
        <v>65516</v>
      </c>
      <c r="F36" s="99"/>
      <c r="G36" s="99"/>
      <c r="H36" s="99"/>
      <c r="I36" s="99"/>
      <c r="J36" s="99">
        <f>E36-F36-G36+H36+I36</f>
        <v>65516</v>
      </c>
      <c r="K36" s="44">
        <f>J36-L36</f>
        <v>65516</v>
      </c>
      <c r="L36" s="99"/>
      <c r="M36" s="6"/>
    </row>
    <row r="37" spans="1:13" ht="15" customHeight="1">
      <c r="A37" s="142">
        <v>750</v>
      </c>
      <c r="B37" s="250" t="s">
        <v>36</v>
      </c>
      <c r="C37" s="251"/>
      <c r="D37" s="235"/>
      <c r="E37" s="44">
        <v>311878</v>
      </c>
      <c r="F37" s="44"/>
      <c r="G37" s="44"/>
      <c r="H37" s="44"/>
      <c r="I37" s="44"/>
      <c r="J37" s="99">
        <f t="shared" si="0"/>
        <v>311878</v>
      </c>
      <c r="K37" s="44">
        <f aca="true" t="shared" si="1" ref="K37:K43">J37-L37</f>
        <v>311878</v>
      </c>
      <c r="L37" s="44"/>
      <c r="M37" s="6"/>
    </row>
    <row r="38" spans="1:13" ht="53.25" customHeight="1">
      <c r="A38" s="142">
        <v>751</v>
      </c>
      <c r="B38" s="375" t="s">
        <v>28</v>
      </c>
      <c r="C38" s="376"/>
      <c r="D38" s="377"/>
      <c r="E38" s="48">
        <v>35197</v>
      </c>
      <c r="F38" s="48"/>
      <c r="G38" s="101"/>
      <c r="H38" s="102"/>
      <c r="I38" s="44"/>
      <c r="J38" s="99">
        <f>E38-F38-G38+H38+I38</f>
        <v>35197</v>
      </c>
      <c r="K38" s="44">
        <f t="shared" si="1"/>
        <v>35197</v>
      </c>
      <c r="L38" s="45"/>
      <c r="M38" s="6"/>
    </row>
    <row r="39" spans="1:13" ht="27.75" customHeight="1">
      <c r="A39" s="142">
        <v>754</v>
      </c>
      <c r="B39" s="268" t="s">
        <v>31</v>
      </c>
      <c r="C39" s="269"/>
      <c r="D39" s="270"/>
      <c r="E39" s="44">
        <v>67500</v>
      </c>
      <c r="F39" s="44"/>
      <c r="G39" s="44"/>
      <c r="H39" s="44"/>
      <c r="I39" s="44"/>
      <c r="J39" s="99">
        <f t="shared" si="0"/>
        <v>67500</v>
      </c>
      <c r="K39" s="44">
        <f t="shared" si="1"/>
        <v>67500</v>
      </c>
      <c r="L39" s="44"/>
      <c r="M39" s="6"/>
    </row>
    <row r="40" spans="1:13" ht="54.75" customHeight="1">
      <c r="A40" s="143">
        <v>756</v>
      </c>
      <c r="B40" s="268" t="s">
        <v>109</v>
      </c>
      <c r="C40" s="269"/>
      <c r="D40" s="270"/>
      <c r="E40" s="99">
        <v>70790709</v>
      </c>
      <c r="F40" s="99">
        <f>G14</f>
        <v>602704</v>
      </c>
      <c r="G40" s="99"/>
      <c r="H40" s="99"/>
      <c r="I40" s="99"/>
      <c r="J40" s="99">
        <f t="shared" si="0"/>
        <v>70188005</v>
      </c>
      <c r="K40" s="44">
        <f t="shared" si="1"/>
        <v>70188005</v>
      </c>
      <c r="L40" s="103"/>
      <c r="M40" s="6"/>
    </row>
    <row r="41" spans="1:13" ht="15.75" customHeight="1">
      <c r="A41" s="143">
        <v>758</v>
      </c>
      <c r="B41" s="268" t="s">
        <v>11</v>
      </c>
      <c r="C41" s="269"/>
      <c r="D41" s="270"/>
      <c r="E41" s="99">
        <v>17430576</v>
      </c>
      <c r="F41" s="99"/>
      <c r="G41" s="100"/>
      <c r="H41" s="99">
        <f>I18</f>
        <v>688678</v>
      </c>
      <c r="I41" s="99"/>
      <c r="J41" s="99">
        <f t="shared" si="0"/>
        <v>18119254</v>
      </c>
      <c r="K41" s="44">
        <f t="shared" si="1"/>
        <v>18119254</v>
      </c>
      <c r="L41" s="103"/>
      <c r="M41" s="6"/>
    </row>
    <row r="42" spans="1:13" ht="15" customHeight="1">
      <c r="A42" s="143">
        <v>801</v>
      </c>
      <c r="B42" s="268" t="s">
        <v>12</v>
      </c>
      <c r="C42" s="269"/>
      <c r="D42" s="270"/>
      <c r="E42" s="99">
        <v>6832334</v>
      </c>
      <c r="F42" s="99"/>
      <c r="G42" s="99"/>
      <c r="H42" s="99"/>
      <c r="I42" s="99"/>
      <c r="J42" s="99">
        <f t="shared" si="0"/>
        <v>6832334</v>
      </c>
      <c r="K42" s="44">
        <f t="shared" si="1"/>
        <v>6832334</v>
      </c>
      <c r="L42" s="99"/>
      <c r="M42" s="6"/>
    </row>
    <row r="43" spans="1:13" ht="15" customHeight="1">
      <c r="A43" s="143">
        <v>852</v>
      </c>
      <c r="B43" s="268" t="s">
        <v>14</v>
      </c>
      <c r="C43" s="269"/>
      <c r="D43" s="270"/>
      <c r="E43" s="99">
        <v>2724532</v>
      </c>
      <c r="F43" s="99"/>
      <c r="G43" s="100"/>
      <c r="H43" s="100"/>
      <c r="I43" s="100"/>
      <c r="J43" s="99">
        <f>E43-F43-G43+H43+I43</f>
        <v>2724532</v>
      </c>
      <c r="K43" s="44">
        <f t="shared" si="1"/>
        <v>2724532</v>
      </c>
      <c r="L43" s="99"/>
      <c r="M43" s="6"/>
    </row>
    <row r="44" spans="1:13" ht="26.25" customHeight="1">
      <c r="A44" s="143">
        <v>853</v>
      </c>
      <c r="B44" s="268" t="s">
        <v>146</v>
      </c>
      <c r="C44" s="269"/>
      <c r="D44" s="270"/>
      <c r="E44" s="99">
        <v>99345</v>
      </c>
      <c r="F44" s="99"/>
      <c r="G44" s="100"/>
      <c r="H44" s="100"/>
      <c r="I44" s="100"/>
      <c r="J44" s="99">
        <f>E44-F44-G44+H44+I44</f>
        <v>99345</v>
      </c>
      <c r="K44" s="44">
        <f>J44-L44</f>
        <v>99345</v>
      </c>
      <c r="L44" s="99"/>
      <c r="M44" s="6"/>
    </row>
    <row r="45" spans="1:13" ht="15" customHeight="1">
      <c r="A45" s="143">
        <v>854</v>
      </c>
      <c r="B45" s="268" t="s">
        <v>15</v>
      </c>
      <c r="C45" s="373"/>
      <c r="D45" s="374"/>
      <c r="E45" s="99">
        <v>39145</v>
      </c>
      <c r="F45" s="99"/>
      <c r="G45" s="99"/>
      <c r="H45" s="99"/>
      <c r="I45" s="99"/>
      <c r="J45" s="99">
        <f>E45-F45-G45+H45+I45</f>
        <v>39145</v>
      </c>
      <c r="K45" s="44">
        <f>J45</f>
        <v>39145</v>
      </c>
      <c r="L45" s="99"/>
      <c r="M45" s="6"/>
    </row>
    <row r="46" spans="1:13" ht="25.5" customHeight="1">
      <c r="A46" s="143">
        <v>900</v>
      </c>
      <c r="B46" s="216" t="s">
        <v>16</v>
      </c>
      <c r="C46" s="217"/>
      <c r="D46" s="218"/>
      <c r="E46" s="99">
        <v>182312</v>
      </c>
      <c r="F46" s="99"/>
      <c r="G46" s="99"/>
      <c r="H46" s="99"/>
      <c r="I46" s="99"/>
      <c r="J46" s="99">
        <f t="shared" si="0"/>
        <v>182312</v>
      </c>
      <c r="K46" s="44">
        <f>J46-L46</f>
        <v>182312</v>
      </c>
      <c r="L46" s="99"/>
      <c r="M46" s="6"/>
    </row>
    <row r="47" spans="1:13" ht="25.5" customHeight="1">
      <c r="A47" s="142">
        <v>921</v>
      </c>
      <c r="B47" s="210" t="s">
        <v>101</v>
      </c>
      <c r="C47" s="211"/>
      <c r="D47" s="212"/>
      <c r="E47" s="44">
        <v>176404</v>
      </c>
      <c r="F47" s="44"/>
      <c r="G47" s="44"/>
      <c r="H47" s="44"/>
      <c r="I47" s="44"/>
      <c r="J47" s="99">
        <f>E47-F47-G47+H47+I47</f>
        <v>176404</v>
      </c>
      <c r="K47" s="44">
        <f>J47-L47</f>
        <v>0</v>
      </c>
      <c r="L47" s="44">
        <f>J47</f>
        <v>176404</v>
      </c>
      <c r="M47" s="6"/>
    </row>
    <row r="48" spans="1:13" ht="15" customHeight="1">
      <c r="A48" s="142">
        <v>926</v>
      </c>
      <c r="B48" s="210" t="s">
        <v>102</v>
      </c>
      <c r="C48" s="211"/>
      <c r="D48" s="212"/>
      <c r="E48" s="44">
        <v>171194</v>
      </c>
      <c r="F48" s="44"/>
      <c r="G48" s="44"/>
      <c r="H48" s="44"/>
      <c r="I48" s="44"/>
      <c r="J48" s="99">
        <f t="shared" si="0"/>
        <v>171194</v>
      </c>
      <c r="K48" s="44">
        <f>J48-L48</f>
        <v>171194</v>
      </c>
      <c r="L48" s="44"/>
      <c r="M48" s="6">
        <f>M50-J49</f>
        <v>0</v>
      </c>
    </row>
    <row r="49" spans="1:13" ht="14.25" customHeight="1">
      <c r="A49" s="104" t="s">
        <v>4</v>
      </c>
      <c r="B49" s="383" t="s">
        <v>103</v>
      </c>
      <c r="C49" s="384"/>
      <c r="D49" s="385"/>
      <c r="E49" s="105">
        <f>SUM(E33:E48)</f>
        <v>106978202</v>
      </c>
      <c r="F49" s="123">
        <f>SUM(F33:F48)</f>
        <v>602704</v>
      </c>
      <c r="G49" s="123">
        <f>SUM(G33:G47)</f>
        <v>662974</v>
      </c>
      <c r="H49" s="105">
        <f>SUM(H33:H48)</f>
        <v>688678</v>
      </c>
      <c r="I49" s="105">
        <f>SUM(I33:I48)</f>
        <v>0</v>
      </c>
      <c r="J49" s="67">
        <f>E49-F49-G49+H49+I49</f>
        <v>106401202</v>
      </c>
      <c r="K49" s="106">
        <f>SUM(K33:K48)</f>
        <v>100587772</v>
      </c>
      <c r="L49" s="106">
        <f>SUM(L33:L48)</f>
        <v>5813430</v>
      </c>
      <c r="M49" s="7">
        <f>SUM(J33:J48)</f>
        <v>106401202</v>
      </c>
    </row>
    <row r="50" spans="1:13" ht="9" customHeight="1">
      <c r="A50" s="107"/>
      <c r="B50" s="107"/>
      <c r="C50" s="107"/>
      <c r="D50" s="107"/>
      <c r="E50" s="108"/>
      <c r="F50" s="108"/>
      <c r="G50" s="108"/>
      <c r="H50" s="108"/>
      <c r="I50" s="108"/>
      <c r="J50" s="72"/>
      <c r="K50" s="109"/>
      <c r="L50" s="109"/>
      <c r="M50" s="8">
        <f>L49+K49</f>
        <v>106401202</v>
      </c>
    </row>
    <row r="51" spans="1:13" ht="12" customHeight="1">
      <c r="A51" s="107"/>
      <c r="B51" s="107"/>
      <c r="C51" s="107"/>
      <c r="D51" s="107"/>
      <c r="E51" s="108"/>
      <c r="F51" s="108"/>
      <c r="G51" s="108"/>
      <c r="H51" s="108"/>
      <c r="I51" s="108"/>
      <c r="J51" s="72"/>
      <c r="K51" s="109"/>
      <c r="L51" s="109"/>
      <c r="M51" s="8"/>
    </row>
    <row r="52" spans="1:13" ht="15" customHeight="1">
      <c r="A52" s="107"/>
      <c r="B52" s="107"/>
      <c r="C52" s="107"/>
      <c r="D52" s="107"/>
      <c r="E52" s="108"/>
      <c r="F52" s="108"/>
      <c r="G52" s="108"/>
      <c r="H52" s="108"/>
      <c r="I52" s="108"/>
      <c r="J52" s="72"/>
      <c r="K52" s="109"/>
      <c r="L52" s="109"/>
      <c r="M52" s="8">
        <f>F49+G49</f>
        <v>1265678</v>
      </c>
    </row>
    <row r="53" spans="1:13" ht="7.5" customHeight="1">
      <c r="A53" s="107"/>
      <c r="B53" s="107"/>
      <c r="C53" s="107"/>
      <c r="D53" s="107"/>
      <c r="E53" s="108"/>
      <c r="F53" s="108"/>
      <c r="G53" s="108"/>
      <c r="H53" s="108"/>
      <c r="I53" s="108"/>
      <c r="J53" s="72"/>
      <c r="K53" s="109"/>
      <c r="L53" s="109"/>
      <c r="M53" s="8"/>
    </row>
    <row r="54" spans="1:13" ht="13.5" customHeight="1">
      <c r="A54" s="107"/>
      <c r="B54" s="107"/>
      <c r="C54" s="107"/>
      <c r="D54" s="107"/>
      <c r="E54" s="108"/>
      <c r="F54" s="108"/>
      <c r="G54" s="108"/>
      <c r="H54" s="108"/>
      <c r="I54" s="108"/>
      <c r="J54" s="72"/>
      <c r="K54" s="109"/>
      <c r="L54" s="109"/>
      <c r="M54" s="8"/>
    </row>
    <row r="55" spans="1:13" ht="13.5" customHeight="1">
      <c r="A55" s="352" t="s">
        <v>104</v>
      </c>
      <c r="B55" s="353"/>
      <c r="C55" s="353"/>
      <c r="D55" s="353"/>
      <c r="E55" s="353"/>
      <c r="F55" s="353"/>
      <c r="G55" s="353"/>
      <c r="H55" s="353"/>
      <c r="I55" s="354"/>
      <c r="J55" s="344">
        <f>SUM(J56:K59)</f>
        <v>5779290</v>
      </c>
      <c r="K55" s="345"/>
      <c r="L55" s="110"/>
      <c r="M55" s="1"/>
    </row>
    <row r="56" spans="1:13" ht="16.5" customHeight="1">
      <c r="A56" s="378" t="s">
        <v>125</v>
      </c>
      <c r="B56" s="379"/>
      <c r="C56" s="379"/>
      <c r="D56" s="379"/>
      <c r="E56" s="379"/>
      <c r="F56" s="379"/>
      <c r="G56" s="379"/>
      <c r="H56" s="379"/>
      <c r="I56" s="380"/>
      <c r="J56" s="381">
        <v>2467377</v>
      </c>
      <c r="K56" s="382"/>
      <c r="L56" s="110"/>
      <c r="M56" s="1"/>
    </row>
    <row r="57" spans="1:13" ht="15.75" customHeight="1">
      <c r="A57" s="355" t="s">
        <v>126</v>
      </c>
      <c r="B57" s="356"/>
      <c r="C57" s="356"/>
      <c r="D57" s="356"/>
      <c r="E57" s="356"/>
      <c r="F57" s="356"/>
      <c r="G57" s="356"/>
      <c r="H57" s="356"/>
      <c r="I57" s="357"/>
      <c r="J57" s="350">
        <v>467298</v>
      </c>
      <c r="K57" s="351"/>
      <c r="L57" s="110"/>
      <c r="M57" s="1"/>
    </row>
    <row r="58" spans="1:13" ht="32.25" customHeight="1">
      <c r="A58" s="355" t="s">
        <v>127</v>
      </c>
      <c r="B58" s="356"/>
      <c r="C58" s="356"/>
      <c r="D58" s="356"/>
      <c r="E58" s="356"/>
      <c r="F58" s="356"/>
      <c r="G58" s="356"/>
      <c r="H58" s="356"/>
      <c r="I58" s="357"/>
      <c r="J58" s="350">
        <v>2430000</v>
      </c>
      <c r="K58" s="351"/>
      <c r="L58" s="110"/>
      <c r="M58" s="1"/>
    </row>
    <row r="59" spans="1:13" ht="18" customHeight="1">
      <c r="A59" s="370" t="s">
        <v>145</v>
      </c>
      <c r="B59" s="371"/>
      <c r="C59" s="371"/>
      <c r="D59" s="371"/>
      <c r="E59" s="371"/>
      <c r="F59" s="371"/>
      <c r="G59" s="371"/>
      <c r="H59" s="371"/>
      <c r="I59" s="372"/>
      <c r="J59" s="336">
        <v>414615</v>
      </c>
      <c r="K59" s="337"/>
      <c r="L59" s="110"/>
      <c r="M59" s="1"/>
    </row>
    <row r="60" spans="1:13" ht="23.25" customHeight="1">
      <c r="A60" s="111" t="s">
        <v>105</v>
      </c>
      <c r="B60" s="112"/>
      <c r="C60" s="112"/>
      <c r="D60" s="112"/>
      <c r="E60" s="112"/>
      <c r="F60" s="112"/>
      <c r="G60" s="112"/>
      <c r="H60" s="112"/>
      <c r="I60" s="113"/>
      <c r="J60" s="344">
        <v>320000</v>
      </c>
      <c r="K60" s="345"/>
      <c r="L60" s="110"/>
      <c r="M60" s="1"/>
    </row>
    <row r="61" spans="1:13" ht="15" customHeight="1">
      <c r="A61" s="114">
        <v>931</v>
      </c>
      <c r="B61" s="399" t="s">
        <v>114</v>
      </c>
      <c r="C61" s="373"/>
      <c r="D61" s="373"/>
      <c r="E61" s="373"/>
      <c r="F61" s="373"/>
      <c r="G61" s="373"/>
      <c r="H61" s="373"/>
      <c r="I61" s="374"/>
      <c r="J61" s="342">
        <v>11500000</v>
      </c>
      <c r="K61" s="343"/>
      <c r="L61" s="110"/>
      <c r="M61" s="1"/>
    </row>
    <row r="62" spans="1:13" ht="15" customHeight="1">
      <c r="A62" s="114">
        <v>952</v>
      </c>
      <c r="B62" s="399" t="s">
        <v>115</v>
      </c>
      <c r="C62" s="373"/>
      <c r="D62" s="373"/>
      <c r="E62" s="373"/>
      <c r="F62" s="373"/>
      <c r="G62" s="373"/>
      <c r="H62" s="373"/>
      <c r="I62" s="374"/>
      <c r="J62" s="342">
        <v>2100000</v>
      </c>
      <c r="K62" s="343"/>
      <c r="L62" s="110"/>
      <c r="M62" s="1"/>
    </row>
    <row r="63" spans="1:13" ht="50.25" customHeight="1">
      <c r="A63" s="114">
        <v>950</v>
      </c>
      <c r="B63" s="399" t="s">
        <v>123</v>
      </c>
      <c r="C63" s="373"/>
      <c r="D63" s="373"/>
      <c r="E63" s="373"/>
      <c r="F63" s="373"/>
      <c r="G63" s="373"/>
      <c r="H63" s="373"/>
      <c r="I63" s="374"/>
      <c r="J63" s="342">
        <v>427077</v>
      </c>
      <c r="K63" s="343"/>
      <c r="L63" s="110"/>
      <c r="M63" s="1"/>
    </row>
    <row r="64" spans="1:13" ht="15" customHeight="1">
      <c r="A64" s="132" t="s">
        <v>5</v>
      </c>
      <c r="B64" s="396" t="s">
        <v>106</v>
      </c>
      <c r="C64" s="397"/>
      <c r="D64" s="397"/>
      <c r="E64" s="397"/>
      <c r="F64" s="397"/>
      <c r="G64" s="397"/>
      <c r="H64" s="397"/>
      <c r="I64" s="398"/>
      <c r="J64" s="340">
        <f>SUM(J61:K63)</f>
        <v>14027077</v>
      </c>
      <c r="K64" s="341"/>
      <c r="L64" s="110"/>
      <c r="M64" s="1"/>
    </row>
    <row r="65" spans="1:13" ht="15" customHeight="1">
      <c r="A65" s="133" t="s">
        <v>108</v>
      </c>
      <c r="B65" s="393" t="s">
        <v>107</v>
      </c>
      <c r="C65" s="394"/>
      <c r="D65" s="394"/>
      <c r="E65" s="394"/>
      <c r="F65" s="394"/>
      <c r="G65" s="394"/>
      <c r="H65" s="394"/>
      <c r="I65" s="395"/>
      <c r="J65" s="338">
        <f>J64+J49</f>
        <v>120428279</v>
      </c>
      <c r="K65" s="339"/>
      <c r="L65" s="110"/>
      <c r="M65" s="1"/>
    </row>
    <row r="66" spans="1:12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1:12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</sheetData>
  <sheetProtection/>
  <mergeCells count="65">
    <mergeCell ref="D17:F17"/>
    <mergeCell ref="D14:F14"/>
    <mergeCell ref="D15:F15"/>
    <mergeCell ref="D13:F13"/>
    <mergeCell ref="D11:F11"/>
    <mergeCell ref="D12:F12"/>
    <mergeCell ref="D16:F16"/>
    <mergeCell ref="F30:I30"/>
    <mergeCell ref="L31:L32"/>
    <mergeCell ref="J30:J32"/>
    <mergeCell ref="B41:D41"/>
    <mergeCell ref="B30:D32"/>
    <mergeCell ref="E30:E32"/>
    <mergeCell ref="K30:L30"/>
    <mergeCell ref="B33:D33"/>
    <mergeCell ref="B65:I65"/>
    <mergeCell ref="B64:I64"/>
    <mergeCell ref="B35:D35"/>
    <mergeCell ref="B63:I63"/>
    <mergeCell ref="B39:D39"/>
    <mergeCell ref="B45:D45"/>
    <mergeCell ref="B43:D43"/>
    <mergeCell ref="B37:D37"/>
    <mergeCell ref="B62:I62"/>
    <mergeCell ref="B61:I61"/>
    <mergeCell ref="B46:D46"/>
    <mergeCell ref="B48:D48"/>
    <mergeCell ref="B49:D49"/>
    <mergeCell ref="G9:H9"/>
    <mergeCell ref="A21:F21"/>
    <mergeCell ref="A30:A32"/>
    <mergeCell ref="F31:G31"/>
    <mergeCell ref="H31:I31"/>
    <mergeCell ref="B47:D47"/>
    <mergeCell ref="A29:L29"/>
    <mergeCell ref="A7:J7"/>
    <mergeCell ref="I9:J9"/>
    <mergeCell ref="A9:C9"/>
    <mergeCell ref="D9:F10"/>
    <mergeCell ref="A59:I59"/>
    <mergeCell ref="B34:D34"/>
    <mergeCell ref="B38:D38"/>
    <mergeCell ref="B44:D44"/>
    <mergeCell ref="A56:I56"/>
    <mergeCell ref="J56:K56"/>
    <mergeCell ref="J58:K58"/>
    <mergeCell ref="J57:K57"/>
    <mergeCell ref="K31:K32"/>
    <mergeCell ref="A55:I55"/>
    <mergeCell ref="B40:D40"/>
    <mergeCell ref="B36:D36"/>
    <mergeCell ref="J55:K55"/>
    <mergeCell ref="B42:D42"/>
    <mergeCell ref="A57:I57"/>
    <mergeCell ref="A58:I58"/>
    <mergeCell ref="D18:F18"/>
    <mergeCell ref="J59:K59"/>
    <mergeCell ref="J65:K65"/>
    <mergeCell ref="J64:K64"/>
    <mergeCell ref="J63:K63"/>
    <mergeCell ref="J62:K62"/>
    <mergeCell ref="J61:K61"/>
    <mergeCell ref="J60:K60"/>
    <mergeCell ref="D19:F19"/>
    <mergeCell ref="D20:F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2011-12-19T12:40:29Z</cp:lastPrinted>
  <dcterms:created xsi:type="dcterms:W3CDTF">2004-08-03T08:26:30Z</dcterms:created>
  <dcterms:modified xsi:type="dcterms:W3CDTF">2011-12-19T13:14:41Z</dcterms:modified>
  <cp:category/>
  <cp:version/>
  <cp:contentType/>
  <cp:contentStatus/>
</cp:coreProperties>
</file>