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<sst xmlns="http://schemas.openxmlformats.org/spreadsheetml/2006/main" count="279" uniqueCount="198">
  <si>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</si>
  <si>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</si>
  <si>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</si>
  <si>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</si>
  <si>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</si>
  <si>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</si>
  <si>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</si>
  <si>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</si>
  <si>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</si>
  <si>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</si>
  <si>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</si>
  <si>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</si>
  <si>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</si>
  <si>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</si>
  <si>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</si>
  <si>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</si>
  <si>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</si>
  <si>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</si>
  <si>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</si>
  <si>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</si>
  <si>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</si>
  <si>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</si>
  <si>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</si>
  <si>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</si>
  <si>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</si>
  <si>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</si>
  <si>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</si>
  <si>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</si>
  <si>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</si>
  <si>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</si>
  <si>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</si>
  <si>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</si>
  <si>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</si>
  <si>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</si>
  <si>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</si>
  <si>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</si>
  <si>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</si>
  <si>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</si>
  <si>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</si>
  <si>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</si>
  <si>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</si>
  <si>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</si>
  <si>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</si>
  <si>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</si>
  <si>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</si>
  <si>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</si>
  <si>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</si>
  <si>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</si>
  <si>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</si>
  <si>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</si>
  <si>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</si>
  <si>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</si>
  <si>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</si>
  <si>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</si>
  <si>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</si>
  <si>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</si>
  <si>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</si>
  <si>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</si>
  <si>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</si>
  <si>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</si>
  <si>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</si>
  <si>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</si>
  <si>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</si>
  <si>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</si>
  <si>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</si>
  <si>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</si>
  <si>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</si>
  <si>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</si>
  <si>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</si>
  <si>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</si>
  <si>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</si>
  <si>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</si>
  <si>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</si>
  <si>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</si>
  <si>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</si>
  <si>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</si>
  <si>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</si>
  <si>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</si>
  <si>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</si>
  <si>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</si>
  <si>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</si>
  <si>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</si>
  <si>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</si>
  <si>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</si>
  <si>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</si>
  <si>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</si>
  <si>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</si>
  <si>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</si>
  <si>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</si>
  <si>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</si>
  <si>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</si>
  <si>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</si>
  <si>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</si>
  <si>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</si>
  <si>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</si>
  <si>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</si>
  <si>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</si>
  <si>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</si>
  <si>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</si>
  <si>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</si>
  <si>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</si>
  <si>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</si>
  <si>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</si>
  <si>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</si>
  <si>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</si>
  <si>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</si>
  <si>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</si>
  <si>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</si>
  <si>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t>Przychody ze sprzedaży innych papierów wartościowych (obligacji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</si>
  <si>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</si>
  <si>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</si>
  <si>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</si>
  <si>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</si>
  <si>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</si>
  <si>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</si>
  <si>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Wypłaty z tytułu udziel przez Gminę poręczeń i gwar</t>
  </si>
  <si>
    <t>Razem(II+III+IV+V)</t>
  </si>
  <si>
    <t>Razem (II+III+IV+V+VI)</t>
  </si>
  <si>
    <t>Wydatki na programy finansowane ze środków UE</t>
  </si>
  <si>
    <t xml:space="preserve">Składki na Fundusz Pracy 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</si>
  <si>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</si>
  <si>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</si>
  <si>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</si>
  <si>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</si>
  <si>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r>
      <t xml:space="preserve">-Dotacje na realizację zadań finansowanych ze środków  UE ( §2007 i §2009, </t>
    </r>
    <r>
      <rPr>
        <b/>
        <sz val="11"/>
        <rFont val="Czcionka tekstu podstawowego"/>
        <family val="0"/>
      </rPr>
      <t>§6207 i §6209</t>
    </r>
    <r>
      <rPr>
        <b/>
        <sz val="11"/>
        <rFont val="Cambria"/>
        <family val="1"/>
      </rPr>
      <t>)</t>
    </r>
  </si>
  <si>
    <t>Pozostałe działania w zakresie polityki społecznej</t>
  </si>
  <si>
    <t xml:space="preserve">Składki na ubezpieczenia społeczne </t>
  </si>
  <si>
    <t>Wynagrodzenia bezosobowe</t>
  </si>
  <si>
    <t>Zadania w zakresie kultury fizycznej i sportu</t>
  </si>
  <si>
    <t>Kultura fizyczna</t>
  </si>
  <si>
    <t>KULTURA FIZYCZNA</t>
  </si>
  <si>
    <t>TRANSPORT I ŁĄCZNOŚĆ</t>
  </si>
  <si>
    <t>Drogi publiczne gminne</t>
  </si>
  <si>
    <t xml:space="preserve">Wydatki  inwestycyjne jed budżetowych  </t>
  </si>
  <si>
    <t xml:space="preserve">GOSPODARKA KOMUNALNA I OCHRONA ŚRODOWISKA </t>
  </si>
  <si>
    <t xml:space="preserve">Oświetlenie ulic, placów i dróg </t>
  </si>
  <si>
    <t>Zakup materiałów i wyposażenia</t>
  </si>
  <si>
    <t>Zakup usług pozostałych</t>
  </si>
  <si>
    <t>Wydatki na realizację zadań przyjętych do realizacji w drodze umów i porozumien  między jst</t>
  </si>
  <si>
    <t>Dokonuje się zmian w planie DOCHODÓW budżetu gminy na 2012 rok</t>
  </si>
  <si>
    <t>Dokonuje się zmian w planie WYDATKÓW  budżetu gminy na 2012 rok</t>
  </si>
  <si>
    <t>Obrona narodowa</t>
  </si>
  <si>
    <t xml:space="preserve">narodowacywilna </t>
  </si>
  <si>
    <t>1. Spłata pożyczek w wysokości 3.535.040,-zł następuje z:</t>
  </si>
  <si>
    <t>- wolnych środków  35.040,-zł</t>
  </si>
  <si>
    <t>- emitowanych papierów wartościowych 3.500.000,-zł</t>
  </si>
  <si>
    <t>3. Wykup papierów wartościowych wyemitowanych przez Gminę  w wysokości 3.000.000,-zł następuje z emitowanych papierów wartościowych</t>
  </si>
  <si>
    <t>2. Spłata kredytów w wysokości 400.000,-zł następuje z emitowanych papierów wartościowych</t>
  </si>
  <si>
    <t>Wydatki  inwestycyjne jed budżetowych  (WPF)</t>
  </si>
  <si>
    <t>Gospodarka ściekowa i ochrona wód</t>
  </si>
  <si>
    <t>Zwiększenia            ( + )</t>
  </si>
  <si>
    <t>POMOC SPOŁECZNA</t>
  </si>
  <si>
    <t>-Dotacje na realizację zadań realizowanych w drodze umów i porozumień między jst  (§ 2310)</t>
  </si>
  <si>
    <t>Drogi publiczne wojewódzkie</t>
  </si>
  <si>
    <t xml:space="preserve">Wydatki na zakupy inwestycyjne jed budżetowych  </t>
  </si>
  <si>
    <t>Pozostała działalność</t>
  </si>
  <si>
    <t>Szkoły podstawowe</t>
  </si>
  <si>
    <t>Plan na dzień 31.01.2012r.</t>
  </si>
  <si>
    <t xml:space="preserve">ADMINISTRACJA PUBLICZNA </t>
  </si>
  <si>
    <t>Urzędy gmin</t>
  </si>
  <si>
    <t xml:space="preserve">RÓŻNE ROZLICZENIA </t>
  </si>
  <si>
    <t>Różne rozliczenia finansowe</t>
  </si>
  <si>
    <t xml:space="preserve">Lokalny transport zbiorowy </t>
  </si>
  <si>
    <t>Dotacje celowe przekazane gminie na zadania bieżące realizowane na podstawie porozumień  między j.s.t.</t>
  </si>
  <si>
    <t>Wpływy i wydatki związane z gromadzeniem środków z opłat i kar za korzystanie ze środowiska</t>
  </si>
  <si>
    <t xml:space="preserve">DZIAŁALNOŚĆ USŁUGOWA </t>
  </si>
  <si>
    <t xml:space="preserve">Cmentarze </t>
  </si>
  <si>
    <t xml:space="preserve">Wydatki na zakupy  inwestycyjne jed budżetowych  </t>
  </si>
  <si>
    <t xml:space="preserve">Dodatkowe wynagrodzenie roczne </t>
  </si>
  <si>
    <t>Inne formy wychowania przedszkolnego</t>
  </si>
  <si>
    <t xml:space="preserve">Wynagrodzenia osobowe pracowników </t>
  </si>
  <si>
    <t>Zakup pomocy naukowych, dydaktycznych i książek</t>
  </si>
  <si>
    <t xml:space="preserve">GOSPODARKA MIESZKANIOWA </t>
  </si>
  <si>
    <t>Gospodarka gruntami i nieruchomościami - Projekt pn. "Koncepcja zagospodarowania terenu dawnego KPGO Mysiadło"</t>
  </si>
  <si>
    <t xml:space="preserve">Opracowania geodezyjne i kartograficzne </t>
  </si>
  <si>
    <t>Dotacje celowe na pomoc finansową udzielaną między jst na dofinansowanie własnych zadań bieżących</t>
  </si>
  <si>
    <t>Dotacje celowe w ramach programów finansowanych z udziałem środków europejskich oraz środków, o których mowa w art. 5 ust. 1 pkt 3 oraz ust. 3pkt 5 i 6 ustawy, lub płatności w ramach budżetu środków europejskich</t>
  </si>
  <si>
    <t>Gospodarka gruntami i nieruchomościami</t>
  </si>
  <si>
    <t>BEZPIECZEŃSTWO I OCHRONA PRZECIWPOŻAROWA</t>
  </si>
  <si>
    <t>Ochotnicze straże pożarne</t>
  </si>
  <si>
    <t>Zakup usług remontowych</t>
  </si>
  <si>
    <t>Świadczenia społeczne- Posiłek dla potrzebujących</t>
  </si>
  <si>
    <t>Dotacje celowe z budżetu jed samorządu terytorialnego, udzielone w trybie art. 221 ustawy, na finansowanie  lub dofinansowanie  zadań zleconych do realizacji organizacjom prowadzącym działalność pożytku publicznego</t>
  </si>
  <si>
    <t xml:space="preserve">Gospodarka gruntami i nieruchomościami </t>
  </si>
  <si>
    <t>Kary i odszkodowania wypłacane na rzecz osób fizycznych</t>
  </si>
  <si>
    <t>Dochody  31.01.2012r.</t>
  </si>
  <si>
    <t>Wydatki  31.01.2012r.</t>
  </si>
  <si>
    <t>Komendy wojewódzkie policji</t>
  </si>
  <si>
    <t>Wpłaty jednostek na państwowy fundusz celowy</t>
  </si>
  <si>
    <t>POZOSTAŁE ZADNIA W ZAKRESIE POLITYKI SPOŁECZNEJ</t>
  </si>
  <si>
    <t>Żłobki</t>
  </si>
  <si>
    <t>Dotacja celowa z budżetu na finansowanie lub dofinansowanie zadań zleconych do realizacji pozostałym jednostkom nie zaliczanym do sektora finansów publicznych</t>
  </si>
  <si>
    <t>Zakup usług pozostałych- zagospodarowanie działki nr 31/7 na cele rekreacyjno-sportowe w Nowej Iwicznej</t>
  </si>
  <si>
    <t>do Uchwały Nr 166/XIV/2012</t>
  </si>
  <si>
    <t>z  dnia  9 marca 2012r.</t>
  </si>
  <si>
    <t>do Uchwały Nr  166/XIV/2012</t>
  </si>
  <si>
    <t>z  dnia 9 marca 2012r.</t>
  </si>
  <si>
    <t>Zwrot dotacji oraz płatności, w tym wykorzystanych niezgodnie z przeznaczeniem lub wykorzystanych z naruszeniem procedur, o których mowa w art.184ustawy, pobranych nienależnie lub w nadmiernej wysokości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</si>
</sst>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1"/>
      <name val="Arial CE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mbria"/>
      <family val="1"/>
    </font>
    <font>
      <b/>
      <sz val="9"/>
      <name val="Cambria"/>
      <family val="1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9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/>
      <top style="hair"/>
      <bottom style="hair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 style="thin"/>
      <right/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/>
      <right style="thin"/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right" vertical="center"/>
    </xf>
    <xf numFmtId="3" fontId="27" fillId="0" borderId="10" xfId="0" applyNumberFormat="1" applyFont="1" applyBorder="1" applyAlignment="1">
      <alignment horizontal="left" vertical="center"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28" fillId="0" borderId="10" xfId="0" applyNumberFormat="1" applyFont="1" applyBorder="1" applyAlignment="1">
      <alignment horizontal="right" vertical="center"/>
    </xf>
    <xf numFmtId="0" fontId="29" fillId="3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 quotePrefix="1">
      <alignment horizontal="center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4" borderId="16" xfId="0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horizontal="right" vertical="center" wrapText="1"/>
    </xf>
    <xf numFmtId="3" fontId="6" fillId="34" borderId="1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34" borderId="17" xfId="0" applyFont="1" applyFill="1" applyBorder="1" applyAlignment="1">
      <alignment horizontal="right" vertical="center"/>
    </xf>
    <xf numFmtId="3" fontId="6" fillId="34" borderId="13" xfId="0" applyNumberFormat="1" applyFont="1" applyFill="1" applyBorder="1" applyAlignment="1">
      <alignment horizontal="right" vertical="center" wrapText="1"/>
    </xf>
    <xf numFmtId="3" fontId="31" fillId="34" borderId="14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right" vertical="center" wrapText="1"/>
    </xf>
    <xf numFmtId="3" fontId="6" fillId="34" borderId="19" xfId="0" applyNumberFormat="1" applyFont="1" applyFill="1" applyBorder="1" applyAlignment="1">
      <alignment horizontal="right" vertical="center" wrapText="1"/>
    </xf>
    <xf numFmtId="0" fontId="6" fillId="34" borderId="20" xfId="0" applyFont="1" applyFill="1" applyBorder="1" applyAlignment="1">
      <alignment horizontal="right" vertical="center"/>
    </xf>
    <xf numFmtId="3" fontId="6" fillId="34" borderId="21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top"/>
    </xf>
    <xf numFmtId="3" fontId="6" fillId="34" borderId="22" xfId="0" applyNumberFormat="1" applyFont="1" applyFill="1" applyBorder="1" applyAlignment="1">
      <alignment horizontal="right"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0" fontId="29" fillId="34" borderId="14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31" fillId="34" borderId="14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28" fillId="0" borderId="10" xfId="0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left"/>
    </xf>
    <xf numFmtId="3" fontId="28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32" fillId="0" borderId="10" xfId="0" applyNumberFormat="1" applyFont="1" applyBorder="1" applyAlignment="1">
      <alignment horizontal="right" vertical="center"/>
    </xf>
    <xf numFmtId="3" fontId="32" fillId="0" borderId="10" xfId="0" applyNumberFormat="1" applyFont="1" applyBorder="1" applyAlignment="1">
      <alignment horizontal="center" vertical="center" wrapText="1"/>
    </xf>
    <xf numFmtId="3" fontId="28" fillId="37" borderId="10" xfId="0" applyNumberFormat="1" applyFont="1" applyFill="1" applyBorder="1" applyAlignment="1">
      <alignment horizontal="right" vertical="center"/>
    </xf>
    <xf numFmtId="0" fontId="33" fillId="0" borderId="10" xfId="0" applyFont="1" applyBorder="1" applyAlignment="1">
      <alignment horizontal="center" vertical="center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34" fillId="0" borderId="0" xfId="0" applyFont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27" fillId="34" borderId="0" xfId="0" applyFont="1" applyFill="1" applyBorder="1" applyAlignment="1">
      <alignment horizontal="left" vertical="center"/>
    </xf>
    <xf numFmtId="0" fontId="27" fillId="34" borderId="0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 wrapText="1"/>
    </xf>
    <xf numFmtId="0" fontId="28" fillId="38" borderId="12" xfId="0" applyFont="1" applyFill="1" applyBorder="1" applyAlignment="1">
      <alignment horizontal="center" vertical="center"/>
    </xf>
    <xf numFmtId="3" fontId="28" fillId="38" borderId="12" xfId="0" applyNumberFormat="1" applyFont="1" applyFill="1" applyBorder="1" applyAlignment="1">
      <alignment horizontal="right" vertical="center"/>
    </xf>
    <xf numFmtId="0" fontId="37" fillId="0" borderId="15" xfId="0" applyFont="1" applyBorder="1" applyAlignment="1">
      <alignment horizontal="center" vertical="center"/>
    </xf>
    <xf numFmtId="0" fontId="37" fillId="0" borderId="13" xfId="0" applyFont="1" applyBorder="1" applyAlignment="1" quotePrefix="1">
      <alignment horizontal="center" vertical="center"/>
    </xf>
    <xf numFmtId="3" fontId="37" fillId="0" borderId="13" xfId="0" applyNumberFormat="1" applyFont="1" applyBorder="1" applyAlignment="1">
      <alignment horizontal="right" vertical="center"/>
    </xf>
    <xf numFmtId="3" fontId="6" fillId="34" borderId="14" xfId="0" applyNumberFormat="1" applyFont="1" applyFill="1" applyBorder="1" applyAlignment="1">
      <alignment/>
    </xf>
    <xf numFmtId="0" fontId="6" fillId="0" borderId="11" xfId="0" applyFont="1" applyBorder="1" applyAlignment="1" quotePrefix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28" fillId="34" borderId="12" xfId="0" applyFont="1" applyFill="1" applyBorder="1" applyAlignment="1">
      <alignment horizontal="right" vertical="center" wrapText="1"/>
    </xf>
    <xf numFmtId="3" fontId="28" fillId="34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35" fillId="33" borderId="10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 vertical="center"/>
    </xf>
    <xf numFmtId="0" fontId="35" fillId="34" borderId="0" xfId="0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0" fontId="7" fillId="34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28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28" fillId="36" borderId="12" xfId="0" applyNumberFormat="1" applyFont="1" applyFill="1" applyBorder="1" applyAlignment="1">
      <alignment horizontal="right" vertical="center"/>
    </xf>
    <xf numFmtId="3" fontId="28" fillId="35" borderId="11" xfId="0" applyNumberFormat="1" applyFont="1" applyFill="1" applyBorder="1" applyAlignment="1">
      <alignment horizontal="right" vertical="center"/>
    </xf>
    <xf numFmtId="3" fontId="28" fillId="34" borderId="12" xfId="0" applyNumberFormat="1" applyFont="1" applyFill="1" applyBorder="1" applyAlignment="1">
      <alignment horizontal="right" vertical="center" wrapText="1"/>
    </xf>
    <xf numFmtId="3" fontId="28" fillId="34" borderId="13" xfId="0" applyNumberFormat="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5" fillId="39" borderId="25" xfId="0" applyFont="1" applyFill="1" applyBorder="1" applyAlignment="1">
      <alignment horizontal="center" vertical="center" wrapText="1"/>
    </xf>
    <xf numFmtId="0" fontId="35" fillId="40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32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27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right" vertical="center" wrapText="1"/>
    </xf>
    <xf numFmtId="3" fontId="6" fillId="41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34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28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9" xfId="0" applyFont="1" applyBorder="1" applyAlignment="1">
      <alignment horizontal="center" vertical="center"/>
    </xf>
    <xf numFmtId="0" fontId="6" fillId="42" borderId="21" xfId="0" applyFont="1" applyFill="1" applyBorder="1" applyAlignment="1">
      <alignment horizontal="center" vertical="center"/>
    </xf>
    <xf numFmtId="0" fontId="6" fillId="42" borderId="21" xfId="0" applyFont="1" applyFill="1" applyBorder="1" applyAlignment="1" quotePrefix="1">
      <alignment horizontal="center" vertical="center"/>
    </xf>
    <xf numFmtId="3" fontId="28" fillId="42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6" fillId="34" borderId="11" xfId="0" applyNumberFormat="1" applyFont="1" applyFill="1" applyBorder="1" applyAlignment="1">
      <alignment horizontal="right" vertical="center" wrapText="1"/>
    </xf>
    <xf numFmtId="0" fontId="28" fillId="34" borderId="11" xfId="0" applyFont="1" applyFill="1" applyBorder="1" applyAlignment="1">
      <alignment horizontal="right" vertical="center" wrapText="1"/>
    </xf>
    <xf numFmtId="0" fontId="28" fillId="38" borderId="12" xfId="0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3" fontId="37" fillId="42" borderId="21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29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43" borderId="10" xfId="0" applyFont="1" applyFill="1" applyBorder="1" applyAlignment="1" quotePrefix="1">
      <alignment horizontal="center" vertical="center"/>
    </xf>
    <xf numFmtId="0" fontId="28" fillId="43" borderId="10" xfId="0" applyFont="1" applyFill="1" applyBorder="1" applyAlignment="1">
      <alignment horizontal="center" vertical="center"/>
    </xf>
    <xf numFmtId="3" fontId="28" fillId="43" borderId="10" xfId="0" applyNumberFormat="1" applyFont="1" applyFill="1" applyBorder="1" applyAlignment="1">
      <alignment horizontal="right" vertical="center"/>
    </xf>
    <xf numFmtId="0" fontId="0" fillId="43" borderId="10" xfId="0" applyFill="1" applyBorder="1" applyAlignment="1">
      <alignment horizontal="left" vertical="center" wrapText="1"/>
    </xf>
    <xf numFmtId="0" fontId="6" fillId="42" borderId="19" xfId="0" applyFont="1" applyFill="1" applyBorder="1" applyAlignment="1">
      <alignment horizontal="center" vertical="center"/>
    </xf>
    <xf numFmtId="0" fontId="6" fillId="42" borderId="19" xfId="0" applyFont="1" applyFill="1" applyBorder="1" applyAlignment="1" quotePrefix="1">
      <alignment horizontal="center" vertical="center"/>
    </xf>
    <xf numFmtId="0" fontId="6" fillId="42" borderId="23" xfId="0" applyFont="1" applyFill="1" applyBorder="1" applyAlignment="1">
      <alignment horizontal="center" vertical="center"/>
    </xf>
    <xf numFmtId="0" fontId="6" fillId="42" borderId="23" xfId="0" applyFont="1" applyFill="1" applyBorder="1" applyAlignment="1" quotePrefix="1">
      <alignment horizontal="center" vertical="center"/>
    </xf>
    <xf numFmtId="3" fontId="28" fillId="42" borderId="13" xfId="0" applyNumberFormat="1" applyFont="1" applyFill="1" applyBorder="1" applyAlignment="1">
      <alignment horizontal="right" vertical="center"/>
    </xf>
    <xf numFmtId="3" fontId="37" fillId="42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3" fontId="28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Border="1" applyAlignment="1">
      <alignment vertical="center" wrapText="1"/>
    </xf>
    <xf numFmtId="3" fontId="4" fillId="0" borderId="19" xfId="0" applyNumberFormat="1" applyFont="1" applyBorder="1" applyAlignment="1">
      <alignment horizontal="right" vertical="center"/>
    </xf>
    <xf numFmtId="0" fontId="0" fillId="0" borderId="30" xfId="0" applyBorder="1" applyAlignment="1">
      <alignment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4" fillId="0" borderId="24" xfId="0" applyFont="1" applyBorder="1" applyAlignment="1" quotePrefix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3" fontId="28" fillId="42" borderId="19" xfId="0" applyNumberFormat="1" applyFont="1" applyFill="1" applyBorder="1" applyAlignment="1">
      <alignment horizontal="right" vertical="center"/>
    </xf>
    <xf numFmtId="3" fontId="37" fillId="42" borderId="19" xfId="0" applyNumberFormat="1" applyFont="1" applyFill="1" applyBorder="1" applyAlignment="1">
      <alignment horizontal="right" vertical="center"/>
    </xf>
    <xf numFmtId="0" fontId="6" fillId="42" borderId="30" xfId="0" applyFont="1" applyFill="1" applyBorder="1" applyAlignment="1">
      <alignment horizontal="center" vertical="center"/>
    </xf>
    <xf numFmtId="0" fontId="6" fillId="42" borderId="30" xfId="0" applyFont="1" applyFill="1" applyBorder="1" applyAlignment="1" quotePrefix="1">
      <alignment horizontal="center" vertical="center"/>
    </xf>
    <xf numFmtId="0" fontId="37" fillId="0" borderId="30" xfId="0" applyFont="1" applyBorder="1" applyAlignment="1">
      <alignment vertical="center" wrapText="1"/>
    </xf>
    <xf numFmtId="3" fontId="28" fillId="42" borderId="30" xfId="0" applyNumberFormat="1" applyFont="1" applyFill="1" applyBorder="1" applyAlignment="1">
      <alignment horizontal="right" vertical="center"/>
    </xf>
    <xf numFmtId="3" fontId="37" fillId="42" borderId="30" xfId="0" applyNumberFormat="1" applyFont="1" applyFill="1" applyBorder="1" applyAlignment="1">
      <alignment horizontal="right" vertical="center"/>
    </xf>
    <xf numFmtId="0" fontId="6" fillId="42" borderId="0" xfId="0" applyFont="1" applyFill="1" applyBorder="1" applyAlignment="1">
      <alignment horizontal="center" vertical="center"/>
    </xf>
    <xf numFmtId="0" fontId="6" fillId="42" borderId="0" xfId="0" applyFont="1" applyFill="1" applyBorder="1" applyAlignment="1" quotePrefix="1">
      <alignment horizontal="center" vertical="center"/>
    </xf>
    <xf numFmtId="3" fontId="28" fillId="42" borderId="0" xfId="0" applyNumberFormat="1" applyFont="1" applyFill="1" applyBorder="1" applyAlignment="1">
      <alignment horizontal="right" vertical="center"/>
    </xf>
    <xf numFmtId="3" fontId="37" fillId="42" borderId="0" xfId="0" applyNumberFormat="1" applyFont="1" applyFill="1" applyBorder="1" applyAlignment="1">
      <alignment horizontal="right" vertical="center"/>
    </xf>
    <xf numFmtId="0" fontId="6" fillId="35" borderId="10" xfId="0" applyFont="1" applyFill="1" applyBorder="1" applyAlignment="1" quotePrefix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34" borderId="30" xfId="0" applyFont="1" applyFill="1" applyBorder="1" applyAlignment="1">
      <alignment vertical="center" wrapText="1"/>
    </xf>
    <xf numFmtId="3" fontId="6" fillId="34" borderId="30" xfId="0" applyNumberFormat="1" applyFont="1" applyFill="1" applyBorder="1" applyAlignment="1">
      <alignment horizontal="right" vertical="center" wrapText="1"/>
    </xf>
    <xf numFmtId="0" fontId="28" fillId="34" borderId="30" xfId="0" applyFont="1" applyFill="1" applyBorder="1" applyAlignment="1">
      <alignment horizontal="right" vertical="center" wrapText="1"/>
    </xf>
    <xf numFmtId="3" fontId="28" fillId="34" borderId="30" xfId="0" applyNumberFormat="1" applyFont="1" applyFill="1" applyBorder="1" applyAlignment="1">
      <alignment horizontal="right" vertical="center" wrapText="1"/>
    </xf>
    <xf numFmtId="3" fontId="6" fillId="0" borderId="30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34" borderId="0" xfId="0" applyFont="1" applyFill="1" applyBorder="1" applyAlignment="1">
      <alignment vertical="center" wrapText="1"/>
    </xf>
    <xf numFmtId="0" fontId="28" fillId="34" borderId="0" xfId="0" applyFont="1" applyFill="1" applyBorder="1" applyAlignment="1">
      <alignment horizontal="right" vertical="center" wrapText="1"/>
    </xf>
    <xf numFmtId="3" fontId="28" fillId="34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7" fillId="44" borderId="31" xfId="0" applyFont="1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8" fillId="45" borderId="36" xfId="0" applyFont="1" applyFill="1" applyBorder="1" applyAlignment="1">
      <alignment horizontal="left" vertical="center" wrapText="1"/>
    </xf>
    <xf numFmtId="0" fontId="0" fillId="46" borderId="37" xfId="0" applyFill="1" applyBorder="1" applyAlignment="1">
      <alignment horizontal="left" vertical="center" wrapText="1"/>
    </xf>
    <xf numFmtId="0" fontId="0" fillId="46" borderId="38" xfId="0" applyFill="1" applyBorder="1" applyAlignment="1">
      <alignment horizontal="left" vertical="center" wrapText="1"/>
    </xf>
    <xf numFmtId="0" fontId="37" fillId="0" borderId="17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8" fillId="47" borderId="40" xfId="0" applyFont="1" applyFill="1" applyBorder="1" applyAlignment="1">
      <alignment horizontal="left" vertical="center" wrapText="1"/>
    </xf>
    <xf numFmtId="0" fontId="0" fillId="48" borderId="41" xfId="0" applyFill="1" applyBorder="1" applyAlignment="1">
      <alignment vertical="center" wrapText="1"/>
    </xf>
    <xf numFmtId="0" fontId="0" fillId="48" borderId="42" xfId="0" applyFill="1" applyBorder="1" applyAlignment="1">
      <alignment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43" xfId="0" applyFont="1" applyFill="1" applyBorder="1" applyAlignment="1">
      <alignment horizontal="left" vertical="center" wrapText="1"/>
    </xf>
    <xf numFmtId="0" fontId="6" fillId="36" borderId="44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8" fillId="49" borderId="40" xfId="0" applyFont="1" applyFill="1" applyBorder="1" applyAlignment="1">
      <alignment horizontal="left" vertical="center" wrapText="1"/>
    </xf>
    <xf numFmtId="0" fontId="0" fillId="50" borderId="41" xfId="0" applyFill="1" applyBorder="1" applyAlignment="1">
      <alignment horizontal="left" vertical="center" wrapText="1"/>
    </xf>
    <xf numFmtId="0" fontId="0" fillId="50" borderId="42" xfId="0" applyFill="1" applyBorder="1" applyAlignment="1">
      <alignment horizontal="left" vertical="center" wrapText="1"/>
    </xf>
    <xf numFmtId="0" fontId="37" fillId="0" borderId="28" xfId="0" applyFont="1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46" xfId="0" applyFont="1" applyBorder="1" applyAlignment="1">
      <alignment vertical="center" wrapText="1"/>
    </xf>
    <xf numFmtId="0" fontId="28" fillId="51" borderId="40" xfId="0" applyFont="1" applyFill="1" applyBorder="1" applyAlignment="1">
      <alignment vertical="center" wrapText="1"/>
    </xf>
    <xf numFmtId="0" fontId="0" fillId="52" borderId="41" xfId="0" applyFill="1" applyBorder="1" applyAlignment="1">
      <alignment vertical="center" wrapText="1"/>
    </xf>
    <xf numFmtId="0" fontId="0" fillId="52" borderId="42" xfId="0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8" fillId="45" borderId="49" xfId="0" applyFont="1" applyFill="1" applyBorder="1" applyAlignment="1">
      <alignment horizontal="left" vertical="center" wrapText="1"/>
    </xf>
    <xf numFmtId="0" fontId="0" fillId="46" borderId="50" xfId="0" applyFill="1" applyBorder="1" applyAlignment="1">
      <alignment vertical="center" wrapText="1"/>
    </xf>
    <xf numFmtId="0" fontId="0" fillId="46" borderId="51" xfId="0" applyFill="1" applyBorder="1" applyAlignment="1">
      <alignment vertical="center" wrapText="1"/>
    </xf>
    <xf numFmtId="0" fontId="37" fillId="44" borderId="52" xfId="0" applyFont="1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6" fillId="53" borderId="55" xfId="0" applyFont="1" applyFill="1" applyBorder="1" applyAlignment="1">
      <alignment vertical="center" wrapText="1"/>
    </xf>
    <xf numFmtId="0" fontId="0" fillId="48" borderId="56" xfId="0" applyFill="1" applyBorder="1" applyAlignment="1">
      <alignment vertical="center" wrapText="1"/>
    </xf>
    <xf numFmtId="0" fontId="0" fillId="48" borderId="57" xfId="0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8" fillId="51" borderId="25" xfId="0" applyFont="1" applyFill="1" applyBorder="1" applyAlignment="1">
      <alignment vertical="center" wrapText="1"/>
    </xf>
    <xf numFmtId="0" fontId="0" fillId="52" borderId="26" xfId="0" applyFill="1" applyBorder="1" applyAlignment="1">
      <alignment vertical="center" wrapText="1"/>
    </xf>
    <xf numFmtId="0" fontId="0" fillId="52" borderId="27" xfId="0" applyFill="1" applyBorder="1" applyAlignment="1">
      <alignment vertical="center" wrapText="1"/>
    </xf>
    <xf numFmtId="0" fontId="6" fillId="35" borderId="25" xfId="0" applyFont="1" applyFill="1" applyBorder="1" applyAlignment="1">
      <alignment horizontal="left"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4" fillId="0" borderId="13" xfId="0" applyFont="1" applyBorder="1" applyAlignment="1">
      <alignment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4" borderId="39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34" borderId="43" xfId="0" applyFont="1" applyFill="1" applyBorder="1" applyAlignment="1">
      <alignment horizontal="left" vertical="center"/>
    </xf>
    <xf numFmtId="0" fontId="6" fillId="34" borderId="4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28" fillId="34" borderId="25" xfId="0" applyFont="1" applyFill="1" applyBorder="1" applyAlignment="1">
      <alignment horizontal="left" vertical="center" wrapText="1"/>
    </xf>
    <xf numFmtId="0" fontId="28" fillId="34" borderId="26" xfId="0" applyFont="1" applyFill="1" applyBorder="1" applyAlignment="1">
      <alignment horizontal="left" vertical="center" wrapText="1"/>
    </xf>
    <xf numFmtId="0" fontId="28" fillId="34" borderId="27" xfId="0" applyFont="1" applyFill="1" applyBorder="1" applyAlignment="1">
      <alignment horizontal="left" vertical="center" wrapText="1"/>
    </xf>
    <xf numFmtId="0" fontId="6" fillId="0" borderId="58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34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6" fillId="37" borderId="26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/>
    </xf>
    <xf numFmtId="3" fontId="6" fillId="0" borderId="25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7" fillId="0" borderId="60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6" fillId="34" borderId="39" xfId="0" applyFont="1" applyFill="1" applyBorder="1" applyAlignment="1" quotePrefix="1">
      <alignment horizontal="left" vertical="center"/>
    </xf>
    <xf numFmtId="3" fontId="6" fillId="0" borderId="2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8" fillId="51" borderId="63" xfId="0" applyFont="1" applyFill="1" applyBorder="1" applyAlignment="1">
      <alignment vertical="center" wrapText="1"/>
    </xf>
    <xf numFmtId="0" fontId="0" fillId="52" borderId="64" xfId="0" applyFill="1" applyBorder="1" applyAlignment="1">
      <alignment vertical="center" wrapText="1"/>
    </xf>
    <xf numFmtId="0" fontId="0" fillId="52" borderId="65" xfId="0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4" fillId="0" borderId="27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46" borderId="50" xfId="0" applyFill="1" applyBorder="1" applyAlignment="1">
      <alignment horizontal="left" vertical="center" wrapText="1"/>
    </xf>
    <xf numFmtId="0" fontId="0" fillId="46" borderId="51" xfId="0" applyFill="1" applyBorder="1" applyAlignment="1">
      <alignment horizontal="left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8" fillId="54" borderId="25" xfId="0" applyFont="1" applyFill="1" applyBorder="1" applyAlignment="1">
      <alignment horizontal="left" vertical="center" wrapText="1"/>
    </xf>
    <xf numFmtId="0" fontId="0" fillId="43" borderId="26" xfId="0" applyFill="1" applyBorder="1" applyAlignment="1">
      <alignment horizontal="left" vertical="center" wrapText="1"/>
    </xf>
    <xf numFmtId="0" fontId="28" fillId="38" borderId="16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36" fillId="0" borderId="17" xfId="0" applyFont="1" applyBorder="1" applyAlignment="1">
      <alignment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6" fillId="0" borderId="10" xfId="0" applyFont="1" applyBorder="1" applyAlignment="1">
      <alignment horizontal="center" vertical="center"/>
    </xf>
    <xf numFmtId="0" fontId="6" fillId="41" borderId="25" xfId="0" applyFont="1" applyFill="1" applyBorder="1" applyAlignment="1">
      <alignment horizontal="left" vertical="center"/>
    </xf>
    <xf numFmtId="0" fontId="6" fillId="41" borderId="26" xfId="0" applyFont="1" applyFill="1" applyBorder="1" applyAlignment="1">
      <alignment horizontal="left" vertical="center"/>
    </xf>
    <xf numFmtId="0" fontId="6" fillId="41" borderId="27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7" fillId="34" borderId="28" xfId="0" applyFont="1" applyFill="1" applyBorder="1" applyAlignment="1" quotePrefix="1">
      <alignment horizontal="left" vertical="center" wrapText="1"/>
    </xf>
    <xf numFmtId="0" fontId="7" fillId="34" borderId="45" xfId="0" applyFont="1" applyFill="1" applyBorder="1" applyAlignment="1" quotePrefix="1">
      <alignment horizontal="left" vertical="center" wrapText="1"/>
    </xf>
    <xf numFmtId="0" fontId="7" fillId="34" borderId="46" xfId="0" applyFont="1" applyFill="1" applyBorder="1" applyAlignment="1" quotePrefix="1">
      <alignment horizontal="left" vertical="center" wrapText="1"/>
    </xf>
    <xf numFmtId="0" fontId="6" fillId="34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vertical="center" wrapText="1"/>
    </xf>
    <xf numFmtId="0" fontId="7" fillId="34" borderId="16" xfId="0" applyFont="1" applyFill="1" applyBorder="1" applyAlignment="1" quotePrefix="1">
      <alignment horizontal="left" vertical="center" wrapText="1"/>
    </xf>
    <xf numFmtId="0" fontId="7" fillId="34" borderId="43" xfId="0" applyFont="1" applyFill="1" applyBorder="1" applyAlignment="1" quotePrefix="1">
      <alignment horizontal="left" vertical="center" wrapText="1"/>
    </xf>
    <xf numFmtId="0" fontId="7" fillId="34" borderId="44" xfId="0" applyFont="1" applyFill="1" applyBorder="1" applyAlignment="1" quotePrefix="1">
      <alignment horizontal="left" vertical="center" wrapText="1"/>
    </xf>
    <xf numFmtId="3" fontId="7" fillId="34" borderId="16" xfId="0" applyNumberFormat="1" applyFont="1" applyFill="1" applyBorder="1" applyAlignment="1">
      <alignment horizontal="center" vertical="center"/>
    </xf>
    <xf numFmtId="3" fontId="7" fillId="34" borderId="44" xfId="0" applyNumberFormat="1" applyFont="1" applyFill="1" applyBorder="1" applyAlignment="1">
      <alignment horizontal="center" vertical="center"/>
    </xf>
    <xf numFmtId="3" fontId="7" fillId="34" borderId="17" xfId="0" applyNumberFormat="1" applyFont="1" applyFill="1" applyBorder="1" applyAlignment="1">
      <alignment horizontal="center" vertical="center"/>
    </xf>
    <xf numFmtId="3" fontId="7" fillId="34" borderId="18" xfId="0" applyNumberFormat="1" applyFont="1" applyFill="1" applyBorder="1" applyAlignment="1">
      <alignment horizontal="center" vertical="center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7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 quotePrefix="1">
      <alignment horizontal="left" vertical="center" wrapText="1"/>
    </xf>
    <xf numFmtId="0" fontId="7" fillId="34" borderId="39" xfId="0" applyFont="1" applyFill="1" applyBorder="1" applyAlignment="1" quotePrefix="1">
      <alignment horizontal="left" vertical="center" wrapText="1"/>
    </xf>
    <xf numFmtId="0" fontId="7" fillId="34" borderId="18" xfId="0" applyFont="1" applyFill="1" applyBorder="1" applyAlignment="1" quotePrefix="1">
      <alignment horizontal="left" vertical="center" wrapText="1"/>
    </xf>
    <xf numFmtId="0" fontId="35" fillId="33" borderId="25" xfId="0" applyFont="1" applyFill="1" applyBorder="1" applyAlignment="1">
      <alignment horizontal="center"/>
    </xf>
    <xf numFmtId="0" fontId="35" fillId="33" borderId="26" xfId="0" applyFont="1" applyFill="1" applyBorder="1" applyAlignment="1">
      <alignment horizontal="center"/>
    </xf>
    <xf numFmtId="0" fontId="35" fillId="33" borderId="27" xfId="0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 vertical="center"/>
    </xf>
    <xf numFmtId="3" fontId="7" fillId="34" borderId="35" xfId="0" applyNumberFormat="1" applyFont="1" applyFill="1" applyBorder="1" applyAlignment="1">
      <alignment horizontal="center" vertical="center"/>
    </xf>
    <xf numFmtId="0" fontId="28" fillId="0" borderId="25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27" xfId="0" applyFont="1" applyBorder="1" applyAlignment="1">
      <alignment horizontal="left" vertical="center" wrapText="1"/>
    </xf>
    <xf numFmtId="3" fontId="35" fillId="40" borderId="25" xfId="0" applyNumberFormat="1" applyFont="1" applyFill="1" applyBorder="1" applyAlignment="1">
      <alignment horizontal="center" vertical="center"/>
    </xf>
    <xf numFmtId="3" fontId="35" fillId="40" borderId="27" xfId="0" applyNumberFormat="1" applyFont="1" applyFill="1" applyBorder="1" applyAlignment="1">
      <alignment horizontal="center" vertical="center"/>
    </xf>
    <xf numFmtId="3" fontId="35" fillId="39" borderId="25" xfId="0" applyNumberFormat="1" applyFont="1" applyFill="1" applyBorder="1" applyAlignment="1">
      <alignment horizontal="center" vertical="center"/>
    </xf>
    <xf numFmtId="3" fontId="35" fillId="39" borderId="27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35" fillId="40" borderId="25" xfId="0" applyFont="1" applyFill="1" applyBorder="1" applyAlignment="1">
      <alignment horizontal="left" vertical="center" wrapText="1"/>
    </xf>
    <xf numFmtId="0" fontId="35" fillId="40" borderId="26" xfId="0" applyFont="1" applyFill="1" applyBorder="1" applyAlignment="1">
      <alignment horizontal="left" vertical="center" wrapText="1"/>
    </xf>
    <xf numFmtId="0" fontId="35" fillId="40" borderId="27" xfId="0" applyFont="1" applyFill="1" applyBorder="1" applyAlignment="1">
      <alignment horizontal="left" vertical="center" wrapText="1"/>
    </xf>
    <xf numFmtId="0" fontId="35" fillId="39" borderId="25" xfId="0" applyFont="1" applyFill="1" applyBorder="1" applyAlignment="1">
      <alignment horizontal="left" vertical="center" wrapText="1"/>
    </xf>
    <xf numFmtId="0" fontId="35" fillId="39" borderId="26" xfId="0" applyFont="1" applyFill="1" applyBorder="1" applyAlignment="1">
      <alignment horizontal="left" vertical="center" wrapText="1"/>
    </xf>
    <xf numFmtId="0" fontId="35" fillId="39" borderId="27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5"/>
  <sheetViews>
    <sheetView tabSelected="1" zoomScalePageLayoutView="0" workbookViewId="0" topLeftCell="A163">
      <selection activeCell="L186" sqref="L186:M186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8.75390625" style="0" customWidth="1"/>
    <col min="7" max="7" width="8.625" style="0" customWidth="1"/>
    <col min="8" max="8" width="11.125" style="0" customWidth="1"/>
    <col min="9" max="9" width="9.25390625" style="0" customWidth="1"/>
    <col min="10" max="10" width="10.375" style="0" customWidth="1"/>
    <col min="11" max="11" width="9.875" style="0" customWidth="1"/>
    <col min="12" max="12" width="9.25390625" style="0" customWidth="1"/>
    <col min="13" max="13" width="7.25390625" style="0" customWidth="1"/>
    <col min="14" max="14" width="8.125" style="0" customWidth="1"/>
    <col min="15" max="15" width="6.00390625" style="0" customWidth="1"/>
    <col min="16" max="16" width="8.75390625" style="0" customWidth="1"/>
  </cols>
  <sheetData>
    <row r="1" spans="1:16" s="2" customFormat="1" ht="11.25" customHeight="1">
      <c r="A1" s="124"/>
      <c r="B1" s="124"/>
      <c r="C1" s="124"/>
      <c r="D1" s="124"/>
      <c r="E1" s="124"/>
      <c r="F1" s="124"/>
      <c r="G1" s="124"/>
      <c r="H1" s="124"/>
      <c r="I1" s="124"/>
      <c r="J1" s="27" t="s">
        <v>122</v>
      </c>
      <c r="K1" s="28"/>
      <c r="L1" s="28"/>
      <c r="M1" s="8"/>
      <c r="N1" s="8"/>
      <c r="O1" s="8"/>
      <c r="P1" s="8"/>
    </row>
    <row r="2" spans="1:16" s="2" customFormat="1" ht="10.5" customHeight="1">
      <c r="A2" s="124"/>
      <c r="B2" s="124"/>
      <c r="C2" s="124"/>
      <c r="D2" s="124"/>
      <c r="E2" s="124"/>
      <c r="F2" s="124"/>
      <c r="G2" s="124"/>
      <c r="H2" s="124"/>
      <c r="I2" s="124"/>
      <c r="J2" s="9" t="s">
        <v>195</v>
      </c>
      <c r="K2" s="9"/>
      <c r="L2" s="9"/>
      <c r="M2" s="8"/>
      <c r="N2" s="8"/>
      <c r="O2" s="8"/>
      <c r="P2" s="8"/>
    </row>
    <row r="3" spans="1:16" s="2" customFormat="1" ht="11.25" customHeight="1">
      <c r="A3" s="124"/>
      <c r="B3" s="124"/>
      <c r="C3" s="124"/>
      <c r="D3" s="124"/>
      <c r="E3" s="124"/>
      <c r="F3" s="124"/>
      <c r="G3" s="124"/>
      <c r="H3" s="124"/>
      <c r="I3" s="124"/>
      <c r="J3" s="9" t="s">
        <v>67</v>
      </c>
      <c r="K3" s="9"/>
      <c r="L3" s="9"/>
      <c r="M3" s="8"/>
      <c r="N3" s="8"/>
      <c r="O3" s="8"/>
      <c r="P3" s="8"/>
    </row>
    <row r="4" spans="1:16" s="2" customFormat="1" ht="9.75" customHeight="1">
      <c r="A4" s="124"/>
      <c r="B4" s="124"/>
      <c r="C4" s="124"/>
      <c r="D4" s="124"/>
      <c r="E4" s="124"/>
      <c r="F4" s="124"/>
      <c r="G4" s="124"/>
      <c r="H4" s="124"/>
      <c r="I4" s="124"/>
      <c r="J4" s="9" t="s">
        <v>196</v>
      </c>
      <c r="K4" s="9"/>
      <c r="L4" s="9"/>
      <c r="M4" s="8"/>
      <c r="N4" s="8"/>
      <c r="O4" s="8"/>
      <c r="P4" s="8"/>
    </row>
    <row r="5" spans="1:16" s="2" customFormat="1" ht="12.75" customHeight="1">
      <c r="A5" s="332" t="s">
        <v>140</v>
      </c>
      <c r="B5" s="332"/>
      <c r="C5" s="332"/>
      <c r="D5" s="332"/>
      <c r="E5" s="332"/>
      <c r="F5" s="332"/>
      <c r="G5" s="332"/>
      <c r="H5" s="332"/>
      <c r="I5" s="332"/>
      <c r="J5" s="332"/>
      <c r="K5" s="332"/>
      <c r="L5" s="332"/>
      <c r="M5" s="8"/>
      <c r="N5" s="8"/>
      <c r="O5" s="8"/>
      <c r="P5" s="8"/>
    </row>
    <row r="6" spans="1:16" ht="2.25" customHeight="1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8"/>
      <c r="N6" s="8"/>
      <c r="O6" s="8"/>
      <c r="P6" s="8"/>
    </row>
    <row r="7" spans="1:16" ht="12" customHeight="1">
      <c r="A7" s="277" t="s">
        <v>68</v>
      </c>
      <c r="B7" s="278"/>
      <c r="C7" s="279"/>
      <c r="D7" s="280" t="s">
        <v>85</v>
      </c>
      <c r="E7" s="280"/>
      <c r="F7" s="280"/>
      <c r="G7" s="280"/>
      <c r="H7" s="281"/>
      <c r="I7" s="243" t="s">
        <v>86</v>
      </c>
      <c r="J7" s="243"/>
      <c r="K7" s="243" t="s">
        <v>87</v>
      </c>
      <c r="L7" s="243"/>
      <c r="M7" s="8"/>
      <c r="N7" s="8"/>
      <c r="O7" s="8"/>
      <c r="P7" s="8"/>
    </row>
    <row r="8" spans="1:16" ht="12" customHeight="1">
      <c r="A8" s="123" t="s">
        <v>29</v>
      </c>
      <c r="B8" s="123" t="s">
        <v>69</v>
      </c>
      <c r="C8" s="123" t="s">
        <v>70</v>
      </c>
      <c r="D8" s="282"/>
      <c r="E8" s="282"/>
      <c r="F8" s="282"/>
      <c r="G8" s="282"/>
      <c r="H8" s="283"/>
      <c r="I8" s="29" t="s">
        <v>71</v>
      </c>
      <c r="J8" s="29" t="s">
        <v>72</v>
      </c>
      <c r="K8" s="29" t="s">
        <v>71</v>
      </c>
      <c r="L8" s="29" t="s">
        <v>72</v>
      </c>
      <c r="M8" s="8"/>
      <c r="N8" s="8"/>
      <c r="O8" s="8"/>
      <c r="P8" s="8"/>
    </row>
    <row r="9" spans="1:16" ht="15" customHeight="1">
      <c r="A9" s="30">
        <v>600</v>
      </c>
      <c r="B9" s="31"/>
      <c r="C9" s="31"/>
      <c r="D9" s="274" t="s">
        <v>131</v>
      </c>
      <c r="E9" s="275"/>
      <c r="F9" s="275"/>
      <c r="G9" s="275"/>
      <c r="H9" s="276"/>
      <c r="I9" s="117">
        <f>I10</f>
        <v>910000</v>
      </c>
      <c r="J9" s="117">
        <f>J15+J13</f>
        <v>242825</v>
      </c>
      <c r="K9" s="117">
        <f>K10</f>
        <v>910000</v>
      </c>
      <c r="L9" s="117">
        <f>L15+L13</f>
        <v>160000</v>
      </c>
      <c r="M9" s="157"/>
      <c r="N9" s="157"/>
      <c r="O9" s="157"/>
      <c r="P9" s="157"/>
    </row>
    <row r="10" spans="1:16" ht="15" customHeight="1">
      <c r="A10" s="32"/>
      <c r="B10" s="33">
        <v>60004</v>
      </c>
      <c r="C10" s="32"/>
      <c r="D10" s="259" t="s">
        <v>162</v>
      </c>
      <c r="E10" s="260"/>
      <c r="F10" s="260"/>
      <c r="G10" s="260"/>
      <c r="H10" s="261"/>
      <c r="I10" s="116">
        <f>I11</f>
        <v>910000</v>
      </c>
      <c r="J10" s="116"/>
      <c r="K10" s="116">
        <f>K12</f>
        <v>910000</v>
      </c>
      <c r="L10" s="116"/>
      <c r="M10" s="181"/>
      <c r="N10" s="181"/>
      <c r="O10" s="181"/>
      <c r="P10" s="181"/>
    </row>
    <row r="11" spans="1:16" ht="30" customHeight="1">
      <c r="A11" s="37"/>
      <c r="B11" s="38"/>
      <c r="C11" s="35">
        <v>2310</v>
      </c>
      <c r="D11" s="262" t="s">
        <v>163</v>
      </c>
      <c r="E11" s="263"/>
      <c r="F11" s="263"/>
      <c r="G11" s="263"/>
      <c r="H11" s="264"/>
      <c r="I11" s="36">
        <v>910000</v>
      </c>
      <c r="J11" s="36"/>
      <c r="K11" s="36"/>
      <c r="L11" s="36"/>
      <c r="M11" s="181"/>
      <c r="N11" s="181"/>
      <c r="O11" s="181"/>
      <c r="P11" s="181"/>
    </row>
    <row r="12" spans="1:16" ht="15" customHeight="1">
      <c r="A12" s="37"/>
      <c r="B12" s="38"/>
      <c r="C12" s="35">
        <v>4300</v>
      </c>
      <c r="D12" s="253" t="s">
        <v>137</v>
      </c>
      <c r="E12" s="254"/>
      <c r="F12" s="254"/>
      <c r="G12" s="254"/>
      <c r="H12" s="255"/>
      <c r="I12" s="182"/>
      <c r="J12" s="182"/>
      <c r="K12" s="182">
        <v>910000</v>
      </c>
      <c r="L12" s="182"/>
      <c r="M12" s="181"/>
      <c r="N12" s="181"/>
      <c r="O12" s="181"/>
      <c r="P12" s="181"/>
    </row>
    <row r="13" spans="1:16" ht="15" customHeight="1">
      <c r="A13" s="32"/>
      <c r="B13" s="33">
        <v>60013</v>
      </c>
      <c r="C13" s="32"/>
      <c r="D13" s="259" t="s">
        <v>153</v>
      </c>
      <c r="E13" s="260"/>
      <c r="F13" s="260"/>
      <c r="G13" s="260"/>
      <c r="H13" s="261"/>
      <c r="I13" s="116"/>
      <c r="J13" s="116">
        <f>J14</f>
        <v>82000</v>
      </c>
      <c r="K13" s="116"/>
      <c r="L13" s="116">
        <f>L14</f>
        <v>19000</v>
      </c>
      <c r="M13" s="178"/>
      <c r="N13" s="178"/>
      <c r="O13" s="178"/>
      <c r="P13" s="178"/>
    </row>
    <row r="14" spans="1:16" ht="15" customHeight="1">
      <c r="A14" s="37"/>
      <c r="B14" s="38"/>
      <c r="C14" s="35">
        <v>6050</v>
      </c>
      <c r="D14" s="262" t="s">
        <v>133</v>
      </c>
      <c r="E14" s="263"/>
      <c r="F14" s="263"/>
      <c r="G14" s="263"/>
      <c r="H14" s="264"/>
      <c r="I14" s="36"/>
      <c r="J14" s="36">
        <v>82000</v>
      </c>
      <c r="K14" s="36"/>
      <c r="L14" s="36">
        <v>19000</v>
      </c>
      <c r="M14" s="178"/>
      <c r="N14" s="178"/>
      <c r="O14" s="178"/>
      <c r="P14" s="178"/>
    </row>
    <row r="15" spans="1:16" ht="15" customHeight="1">
      <c r="A15" s="32"/>
      <c r="B15" s="33">
        <v>60016</v>
      </c>
      <c r="C15" s="32"/>
      <c r="D15" s="259" t="s">
        <v>132</v>
      </c>
      <c r="E15" s="260"/>
      <c r="F15" s="260"/>
      <c r="G15" s="260"/>
      <c r="H15" s="261"/>
      <c r="I15" s="116"/>
      <c r="J15" s="116">
        <f>J16</f>
        <v>160825</v>
      </c>
      <c r="K15" s="116"/>
      <c r="L15" s="116">
        <f>L16+L18+L17</f>
        <v>141000</v>
      </c>
      <c r="M15" s="157"/>
      <c r="N15" s="157"/>
      <c r="O15" s="157"/>
      <c r="P15" s="157"/>
    </row>
    <row r="16" spans="1:16" ht="12" customHeight="1">
      <c r="A16" s="37"/>
      <c r="B16" s="38"/>
      <c r="C16" s="35">
        <v>6050</v>
      </c>
      <c r="D16" s="333" t="s">
        <v>148</v>
      </c>
      <c r="E16" s="333"/>
      <c r="F16" s="333"/>
      <c r="G16" s="333"/>
      <c r="H16" s="333"/>
      <c r="I16" s="36"/>
      <c r="J16" s="36">
        <v>160825</v>
      </c>
      <c r="K16" s="36"/>
      <c r="L16" s="36">
        <v>11000</v>
      </c>
      <c r="M16" s="171"/>
      <c r="N16" s="171"/>
      <c r="O16" s="171"/>
      <c r="P16" s="171"/>
    </row>
    <row r="17" spans="1:16" ht="12" customHeight="1">
      <c r="A17" s="37"/>
      <c r="B17" s="38"/>
      <c r="C17" s="35">
        <v>6050</v>
      </c>
      <c r="D17" s="333" t="s">
        <v>133</v>
      </c>
      <c r="E17" s="333"/>
      <c r="F17" s="333"/>
      <c r="G17" s="333"/>
      <c r="H17" s="333"/>
      <c r="I17" s="36"/>
      <c r="J17" s="36"/>
      <c r="K17" s="36"/>
      <c r="L17" s="36">
        <v>40000</v>
      </c>
      <c r="M17" s="205"/>
      <c r="N17" s="205"/>
      <c r="O17" s="205"/>
      <c r="P17" s="205"/>
    </row>
    <row r="18" spans="1:16" ht="12" customHeight="1">
      <c r="A18" s="37"/>
      <c r="B18" s="38"/>
      <c r="C18" s="35">
        <v>6060</v>
      </c>
      <c r="D18" s="333" t="s">
        <v>154</v>
      </c>
      <c r="E18" s="333"/>
      <c r="F18" s="333"/>
      <c r="G18" s="333"/>
      <c r="H18" s="333"/>
      <c r="I18" s="36"/>
      <c r="J18" s="36"/>
      <c r="K18" s="36"/>
      <c r="L18" s="36">
        <v>90000</v>
      </c>
      <c r="M18" s="157"/>
      <c r="N18" s="157"/>
      <c r="O18" s="157"/>
      <c r="P18" s="157"/>
    </row>
    <row r="19" spans="1:16" ht="12" customHeight="1">
      <c r="A19" s="30">
        <v>700</v>
      </c>
      <c r="B19" s="31"/>
      <c r="C19" s="31"/>
      <c r="D19" s="265" t="s">
        <v>172</v>
      </c>
      <c r="E19" s="266"/>
      <c r="F19" s="266"/>
      <c r="G19" s="266"/>
      <c r="H19" s="267"/>
      <c r="I19" s="117">
        <f>I23</f>
        <v>485000</v>
      </c>
      <c r="J19" s="117"/>
      <c r="K19" s="117">
        <f>K20+K23</f>
        <v>619920</v>
      </c>
      <c r="L19" s="117"/>
      <c r="M19" s="184"/>
      <c r="N19" s="184"/>
      <c r="O19" s="184"/>
      <c r="P19" s="184"/>
    </row>
    <row r="20" spans="1:16" ht="38.25" customHeight="1">
      <c r="A20" s="32"/>
      <c r="B20" s="33">
        <v>70005</v>
      </c>
      <c r="C20" s="32"/>
      <c r="D20" s="250" t="s">
        <v>173</v>
      </c>
      <c r="E20" s="251"/>
      <c r="F20" s="251"/>
      <c r="G20" s="251"/>
      <c r="H20" s="252"/>
      <c r="I20" s="116"/>
      <c r="J20" s="116"/>
      <c r="K20" s="116">
        <f>K21+K22</f>
        <v>619920</v>
      </c>
      <c r="L20" s="116"/>
      <c r="M20" s="184"/>
      <c r="N20" s="184"/>
      <c r="O20" s="184"/>
      <c r="P20" s="184"/>
    </row>
    <row r="21" spans="1:16" ht="12" customHeight="1">
      <c r="A21" s="37"/>
      <c r="B21" s="38"/>
      <c r="C21" s="35">
        <v>4307</v>
      </c>
      <c r="D21" s="253" t="s">
        <v>137</v>
      </c>
      <c r="E21" s="254"/>
      <c r="F21" s="254"/>
      <c r="G21" s="254"/>
      <c r="H21" s="255"/>
      <c r="I21" s="36"/>
      <c r="J21" s="36"/>
      <c r="K21" s="36">
        <v>428400</v>
      </c>
      <c r="L21" s="36"/>
      <c r="M21" s="184"/>
      <c r="N21" s="184"/>
      <c r="O21" s="184"/>
      <c r="P21" s="184"/>
    </row>
    <row r="22" spans="1:16" ht="12" customHeight="1">
      <c r="A22" s="37"/>
      <c r="B22" s="38"/>
      <c r="C22" s="125">
        <v>4309</v>
      </c>
      <c r="D22" s="253" t="s">
        <v>137</v>
      </c>
      <c r="E22" s="254"/>
      <c r="F22" s="254"/>
      <c r="G22" s="254"/>
      <c r="H22" s="255"/>
      <c r="I22" s="182"/>
      <c r="J22" s="182"/>
      <c r="K22" s="182">
        <v>191520</v>
      </c>
      <c r="L22" s="182"/>
      <c r="M22" s="184"/>
      <c r="N22" s="184"/>
      <c r="O22" s="184"/>
      <c r="P22" s="184"/>
    </row>
    <row r="23" spans="1:16" ht="12" customHeight="1">
      <c r="A23" s="32"/>
      <c r="B23" s="33">
        <v>70005</v>
      </c>
      <c r="C23" s="32"/>
      <c r="D23" s="250" t="s">
        <v>183</v>
      </c>
      <c r="E23" s="251"/>
      <c r="F23" s="251"/>
      <c r="G23" s="251"/>
      <c r="H23" s="252"/>
      <c r="I23" s="116">
        <f>I24</f>
        <v>485000</v>
      </c>
      <c r="J23" s="116"/>
      <c r="K23" s="116"/>
      <c r="L23" s="116"/>
      <c r="M23" s="186"/>
      <c r="N23" s="186"/>
      <c r="O23" s="186"/>
      <c r="P23" s="186"/>
    </row>
    <row r="24" spans="1:16" ht="18" customHeight="1">
      <c r="A24" s="37"/>
      <c r="B24" s="38"/>
      <c r="C24" s="35">
        <v>4590</v>
      </c>
      <c r="D24" s="253" t="s">
        <v>184</v>
      </c>
      <c r="E24" s="254"/>
      <c r="F24" s="254"/>
      <c r="G24" s="254"/>
      <c r="H24" s="255"/>
      <c r="I24" s="36">
        <v>485000</v>
      </c>
      <c r="J24" s="36"/>
      <c r="K24" s="36"/>
      <c r="L24" s="36"/>
      <c r="M24" s="186"/>
      <c r="N24" s="186"/>
      <c r="O24" s="186"/>
      <c r="P24" s="186"/>
    </row>
    <row r="25" spans="1:16" ht="15.75" customHeight="1">
      <c r="A25" s="30">
        <v>710</v>
      </c>
      <c r="B25" s="31"/>
      <c r="C25" s="31"/>
      <c r="D25" s="274" t="s">
        <v>165</v>
      </c>
      <c r="E25" s="275"/>
      <c r="F25" s="275"/>
      <c r="G25" s="275"/>
      <c r="H25" s="276"/>
      <c r="I25" s="117"/>
      <c r="J25" s="117"/>
      <c r="K25" s="117">
        <f>K28+K26</f>
        <v>27257</v>
      </c>
      <c r="L25" s="117"/>
      <c r="M25" s="154"/>
      <c r="N25" s="154"/>
      <c r="O25" s="154"/>
      <c r="P25" s="154"/>
    </row>
    <row r="26" spans="1:16" ht="15.75" customHeight="1">
      <c r="A26" s="32"/>
      <c r="B26" s="33">
        <v>71014</v>
      </c>
      <c r="C26" s="32"/>
      <c r="D26" s="259" t="s">
        <v>174</v>
      </c>
      <c r="E26" s="260"/>
      <c r="F26" s="260"/>
      <c r="G26" s="260"/>
      <c r="H26" s="261"/>
      <c r="I26" s="116"/>
      <c r="J26" s="116"/>
      <c r="K26" s="116">
        <f>SUM(K27:K27)</f>
        <v>8856</v>
      </c>
      <c r="L26" s="116"/>
      <c r="M26" s="184"/>
      <c r="N26" s="184"/>
      <c r="O26" s="184"/>
      <c r="P26" s="184"/>
    </row>
    <row r="27" spans="1:16" ht="27.75" customHeight="1">
      <c r="A27" s="37"/>
      <c r="B27" s="38"/>
      <c r="C27" s="125">
        <v>2710</v>
      </c>
      <c r="D27" s="253" t="s">
        <v>175</v>
      </c>
      <c r="E27" s="254"/>
      <c r="F27" s="254"/>
      <c r="G27" s="254"/>
      <c r="H27" s="255"/>
      <c r="I27" s="36"/>
      <c r="J27" s="36"/>
      <c r="K27" s="36">
        <v>8856</v>
      </c>
      <c r="L27" s="36"/>
      <c r="M27" s="184"/>
      <c r="N27" s="184"/>
      <c r="O27" s="184"/>
      <c r="P27" s="184"/>
    </row>
    <row r="28" spans="1:16" ht="14.25" customHeight="1">
      <c r="A28" s="32"/>
      <c r="B28" s="33">
        <v>71035</v>
      </c>
      <c r="C28" s="32"/>
      <c r="D28" s="259" t="s">
        <v>166</v>
      </c>
      <c r="E28" s="260"/>
      <c r="F28" s="260"/>
      <c r="G28" s="260"/>
      <c r="H28" s="261"/>
      <c r="I28" s="116"/>
      <c r="J28" s="116"/>
      <c r="K28" s="116">
        <f>SUM(K29:K29)</f>
        <v>18401</v>
      </c>
      <c r="L28" s="116"/>
      <c r="M28" s="154"/>
      <c r="N28" s="154"/>
      <c r="O28" s="154"/>
      <c r="P28" s="154"/>
    </row>
    <row r="29" spans="1:16" ht="12.75" customHeight="1">
      <c r="A29" s="37"/>
      <c r="B29" s="38"/>
      <c r="C29" s="125">
        <v>4170</v>
      </c>
      <c r="D29" s="253" t="s">
        <v>127</v>
      </c>
      <c r="E29" s="254"/>
      <c r="F29" s="254"/>
      <c r="G29" s="254"/>
      <c r="H29" s="255"/>
      <c r="I29" s="36"/>
      <c r="J29" s="36"/>
      <c r="K29" s="36">
        <v>18401</v>
      </c>
      <c r="L29" s="36"/>
      <c r="M29" s="154"/>
      <c r="N29" s="154"/>
      <c r="O29" s="154"/>
      <c r="P29" s="154"/>
    </row>
    <row r="30" spans="1:16" ht="16.5" customHeight="1">
      <c r="A30" s="30">
        <v>750</v>
      </c>
      <c r="B30" s="31"/>
      <c r="C30" s="31"/>
      <c r="D30" s="274" t="s">
        <v>158</v>
      </c>
      <c r="E30" s="275"/>
      <c r="F30" s="275"/>
      <c r="G30" s="275"/>
      <c r="H30" s="276"/>
      <c r="I30" s="117"/>
      <c r="J30" s="117"/>
      <c r="K30" s="117"/>
      <c r="L30" s="117">
        <f>L40+L31</f>
        <v>160000</v>
      </c>
      <c r="M30" s="181"/>
      <c r="N30" s="181"/>
      <c r="O30" s="181"/>
      <c r="P30" s="181"/>
    </row>
    <row r="31" spans="1:16" ht="14.25" customHeight="1">
      <c r="A31" s="32"/>
      <c r="B31" s="33">
        <v>75023</v>
      </c>
      <c r="C31" s="32"/>
      <c r="D31" s="259" t="s">
        <v>159</v>
      </c>
      <c r="E31" s="260"/>
      <c r="F31" s="260"/>
      <c r="G31" s="260"/>
      <c r="H31" s="261"/>
      <c r="I31" s="116"/>
      <c r="J31" s="116"/>
      <c r="K31" s="116"/>
      <c r="L31" s="116">
        <f>L32</f>
        <v>160000</v>
      </c>
      <c r="M31" s="181"/>
      <c r="N31" s="181"/>
      <c r="O31" s="181"/>
      <c r="P31" s="181"/>
    </row>
    <row r="32" spans="1:16" ht="13.5" customHeight="1">
      <c r="A32" s="37"/>
      <c r="B32" s="38"/>
      <c r="C32" s="35">
        <v>6060</v>
      </c>
      <c r="D32" s="262" t="s">
        <v>154</v>
      </c>
      <c r="E32" s="263"/>
      <c r="F32" s="263"/>
      <c r="G32" s="263"/>
      <c r="H32" s="264"/>
      <c r="I32" s="36"/>
      <c r="J32" s="36"/>
      <c r="K32" s="36"/>
      <c r="L32" s="36">
        <v>160000</v>
      </c>
      <c r="M32" s="181"/>
      <c r="N32" s="181"/>
      <c r="O32" s="181"/>
      <c r="P32" s="181"/>
    </row>
    <row r="33" spans="1:16" ht="13.5" customHeight="1">
      <c r="A33" s="30">
        <v>754</v>
      </c>
      <c r="B33" s="31"/>
      <c r="C33" s="31"/>
      <c r="D33" s="256" t="s">
        <v>178</v>
      </c>
      <c r="E33" s="257"/>
      <c r="F33" s="257"/>
      <c r="G33" s="257"/>
      <c r="H33" s="258"/>
      <c r="I33" s="117"/>
      <c r="J33" s="117"/>
      <c r="K33" s="117">
        <f>K34+K36</f>
        <v>94000</v>
      </c>
      <c r="L33" s="117"/>
      <c r="M33" s="186"/>
      <c r="N33" s="186"/>
      <c r="O33" s="186"/>
      <c r="P33" s="186"/>
    </row>
    <row r="34" spans="1:16" ht="13.5" customHeight="1">
      <c r="A34" s="32"/>
      <c r="B34" s="33">
        <v>75404</v>
      </c>
      <c r="C34" s="32"/>
      <c r="D34" s="284" t="s">
        <v>187</v>
      </c>
      <c r="E34" s="285"/>
      <c r="F34" s="285"/>
      <c r="G34" s="285"/>
      <c r="H34" s="286"/>
      <c r="I34" s="116"/>
      <c r="J34" s="116"/>
      <c r="K34" s="116">
        <f>K35</f>
        <v>25000</v>
      </c>
      <c r="L34" s="116"/>
      <c r="M34" s="205"/>
      <c r="N34" s="205"/>
      <c r="O34" s="205"/>
      <c r="P34" s="205"/>
    </row>
    <row r="35" spans="1:16" ht="13.5" customHeight="1">
      <c r="A35" s="37"/>
      <c r="B35" s="38"/>
      <c r="C35" s="125">
        <v>3000</v>
      </c>
      <c r="D35" s="287" t="s">
        <v>188</v>
      </c>
      <c r="E35" s="288"/>
      <c r="F35" s="288"/>
      <c r="G35" s="288"/>
      <c r="H35" s="289"/>
      <c r="I35" s="202"/>
      <c r="J35" s="202"/>
      <c r="K35" s="202">
        <v>25000</v>
      </c>
      <c r="L35" s="202"/>
      <c r="M35" s="205"/>
      <c r="N35" s="205"/>
      <c r="O35" s="205"/>
      <c r="P35" s="205"/>
    </row>
    <row r="36" spans="1:16" ht="13.5" customHeight="1">
      <c r="A36" s="32"/>
      <c r="B36" s="33">
        <v>75412</v>
      </c>
      <c r="C36" s="32"/>
      <c r="D36" s="284" t="s">
        <v>179</v>
      </c>
      <c r="E36" s="285"/>
      <c r="F36" s="285"/>
      <c r="G36" s="285"/>
      <c r="H36" s="286"/>
      <c r="I36" s="116"/>
      <c r="J36" s="116"/>
      <c r="K36" s="116">
        <f>K37</f>
        <v>69000</v>
      </c>
      <c r="L36" s="116"/>
      <c r="M36" s="186"/>
      <c r="N36" s="186"/>
      <c r="O36" s="186"/>
      <c r="P36" s="186"/>
    </row>
    <row r="37" spans="1:16" ht="13.5" customHeight="1">
      <c r="A37" s="211"/>
      <c r="B37" s="212"/>
      <c r="C37" s="113">
        <v>4270</v>
      </c>
      <c r="D37" s="244" t="s">
        <v>180</v>
      </c>
      <c r="E37" s="245"/>
      <c r="F37" s="245"/>
      <c r="G37" s="245"/>
      <c r="H37" s="246"/>
      <c r="I37" s="213"/>
      <c r="J37" s="213"/>
      <c r="K37" s="213">
        <v>69000</v>
      </c>
      <c r="L37" s="213"/>
      <c r="M37" s="186"/>
      <c r="N37" s="186"/>
      <c r="O37" s="186"/>
      <c r="P37" s="186"/>
    </row>
    <row r="38" spans="1:16" ht="13.5" customHeight="1">
      <c r="A38" s="277" t="s">
        <v>68</v>
      </c>
      <c r="B38" s="278"/>
      <c r="C38" s="279"/>
      <c r="D38" s="280" t="s">
        <v>85</v>
      </c>
      <c r="E38" s="280"/>
      <c r="F38" s="280"/>
      <c r="G38" s="280"/>
      <c r="H38" s="281"/>
      <c r="I38" s="243" t="s">
        <v>86</v>
      </c>
      <c r="J38" s="243"/>
      <c r="K38" s="243" t="s">
        <v>87</v>
      </c>
      <c r="L38" s="243"/>
      <c r="M38" s="186"/>
      <c r="N38" s="186"/>
      <c r="O38" s="186"/>
      <c r="P38" s="186"/>
    </row>
    <row r="39" spans="1:16" ht="13.5" customHeight="1">
      <c r="A39" s="207" t="s">
        <v>29</v>
      </c>
      <c r="B39" s="207" t="s">
        <v>69</v>
      </c>
      <c r="C39" s="207" t="s">
        <v>70</v>
      </c>
      <c r="D39" s="282"/>
      <c r="E39" s="282"/>
      <c r="F39" s="282"/>
      <c r="G39" s="282"/>
      <c r="H39" s="283"/>
      <c r="I39" s="29" t="s">
        <v>71</v>
      </c>
      <c r="J39" s="29" t="s">
        <v>72</v>
      </c>
      <c r="K39" s="29" t="s">
        <v>71</v>
      </c>
      <c r="L39" s="29" t="s">
        <v>72</v>
      </c>
      <c r="M39" s="186"/>
      <c r="N39" s="186"/>
      <c r="O39" s="186"/>
      <c r="P39" s="186"/>
    </row>
    <row r="40" spans="1:16" ht="15.75" customHeight="1">
      <c r="A40" s="30">
        <v>758</v>
      </c>
      <c r="B40" s="31"/>
      <c r="C40" s="31"/>
      <c r="D40" s="256" t="s">
        <v>160</v>
      </c>
      <c r="E40" s="257"/>
      <c r="F40" s="257"/>
      <c r="G40" s="257"/>
      <c r="H40" s="258"/>
      <c r="I40" s="117"/>
      <c r="J40" s="117"/>
      <c r="K40" s="117">
        <f>K41</f>
        <v>86566</v>
      </c>
      <c r="L40" s="117"/>
      <c r="M40" s="158"/>
      <c r="N40" s="158"/>
      <c r="O40" s="158"/>
      <c r="P40" s="158"/>
    </row>
    <row r="41" spans="1:16" ht="13.5" customHeight="1">
      <c r="A41" s="32"/>
      <c r="B41" s="33">
        <v>75814</v>
      </c>
      <c r="C41" s="32"/>
      <c r="D41" s="284" t="s">
        <v>161</v>
      </c>
      <c r="E41" s="285"/>
      <c r="F41" s="285"/>
      <c r="G41" s="285"/>
      <c r="H41" s="286"/>
      <c r="I41" s="116"/>
      <c r="J41" s="116"/>
      <c r="K41" s="116">
        <f>K42</f>
        <v>86566</v>
      </c>
      <c r="L41" s="116"/>
      <c r="M41" s="158"/>
      <c r="N41" s="158"/>
      <c r="O41" s="158"/>
      <c r="P41" s="158"/>
    </row>
    <row r="42" spans="1:16" ht="48" customHeight="1">
      <c r="A42" s="37"/>
      <c r="B42" s="38"/>
      <c r="C42" s="125">
        <v>2910</v>
      </c>
      <c r="D42" s="287" t="s">
        <v>197</v>
      </c>
      <c r="E42" s="288"/>
      <c r="F42" s="288"/>
      <c r="G42" s="288"/>
      <c r="H42" s="289"/>
      <c r="I42" s="36"/>
      <c r="J42" s="36"/>
      <c r="K42" s="36">
        <v>86566</v>
      </c>
      <c r="L42" s="36"/>
      <c r="M42" s="158"/>
      <c r="N42" s="158"/>
      <c r="O42" s="158"/>
      <c r="P42" s="158"/>
    </row>
    <row r="43" spans="1:16" s="3" customFormat="1" ht="14.25" customHeight="1">
      <c r="A43" s="30">
        <v>801</v>
      </c>
      <c r="B43" s="31"/>
      <c r="C43" s="31"/>
      <c r="D43" s="274" t="s">
        <v>88</v>
      </c>
      <c r="E43" s="275"/>
      <c r="F43" s="275"/>
      <c r="G43" s="275"/>
      <c r="H43" s="276"/>
      <c r="I43" s="117">
        <f>I44</f>
        <v>56700</v>
      </c>
      <c r="J43" s="117"/>
      <c r="K43" s="117">
        <f>K47</f>
        <v>44700</v>
      </c>
      <c r="L43" s="117">
        <f>L47+L44</f>
        <v>12000</v>
      </c>
      <c r="M43" s="8"/>
      <c r="N43" s="8"/>
      <c r="O43" s="8"/>
      <c r="P43" s="8"/>
    </row>
    <row r="44" spans="1:16" s="3" customFormat="1" ht="12.75" customHeight="1">
      <c r="A44" s="32"/>
      <c r="B44" s="33">
        <v>80101</v>
      </c>
      <c r="C44" s="32"/>
      <c r="D44" s="259" t="s">
        <v>156</v>
      </c>
      <c r="E44" s="260"/>
      <c r="F44" s="260"/>
      <c r="G44" s="260"/>
      <c r="H44" s="261"/>
      <c r="I44" s="116">
        <f>SUM(I45:I48)</f>
        <v>56700</v>
      </c>
      <c r="J44" s="116"/>
      <c r="K44" s="116"/>
      <c r="L44" s="116">
        <f>L46</f>
        <v>12000</v>
      </c>
      <c r="M44" s="180"/>
      <c r="N44" s="180"/>
      <c r="O44" s="180"/>
      <c r="P44" s="180"/>
    </row>
    <row r="45" spans="1:16" s="3" customFormat="1" ht="14.25" customHeight="1">
      <c r="A45" s="37"/>
      <c r="B45" s="38"/>
      <c r="C45" s="35">
        <v>4040</v>
      </c>
      <c r="D45" s="262" t="s">
        <v>168</v>
      </c>
      <c r="E45" s="263"/>
      <c r="F45" s="263"/>
      <c r="G45" s="263"/>
      <c r="H45" s="264"/>
      <c r="I45" s="36">
        <v>56700</v>
      </c>
      <c r="J45" s="36"/>
      <c r="K45" s="36"/>
      <c r="L45" s="36"/>
      <c r="M45" s="180"/>
      <c r="N45" s="180"/>
      <c r="O45" s="180"/>
      <c r="P45" s="180"/>
    </row>
    <row r="46" spans="1:16" s="3" customFormat="1" ht="14.25" customHeight="1">
      <c r="A46" s="37"/>
      <c r="B46" s="38"/>
      <c r="C46" s="125">
        <v>6060</v>
      </c>
      <c r="D46" s="271" t="s">
        <v>167</v>
      </c>
      <c r="E46" s="272"/>
      <c r="F46" s="272"/>
      <c r="G46" s="272"/>
      <c r="H46" s="273"/>
      <c r="I46" s="182"/>
      <c r="J46" s="182"/>
      <c r="K46" s="182"/>
      <c r="L46" s="182">
        <v>12000</v>
      </c>
      <c r="M46" s="183"/>
      <c r="N46" s="183"/>
      <c r="O46" s="183"/>
      <c r="P46" s="183"/>
    </row>
    <row r="47" spans="1:16" s="3" customFormat="1" ht="15" customHeight="1">
      <c r="A47" s="32"/>
      <c r="B47" s="33">
        <v>80106</v>
      </c>
      <c r="C47" s="32"/>
      <c r="D47" s="259" t="s">
        <v>169</v>
      </c>
      <c r="E47" s="260"/>
      <c r="F47" s="260"/>
      <c r="G47" s="260"/>
      <c r="H47" s="261"/>
      <c r="I47" s="116"/>
      <c r="J47" s="116"/>
      <c r="K47" s="116">
        <f>SUM(K48:K52)</f>
        <v>44700</v>
      </c>
      <c r="L47" s="116"/>
      <c r="M47" s="8"/>
      <c r="N47" s="8"/>
      <c r="O47" s="8"/>
      <c r="P47" s="8"/>
    </row>
    <row r="48" spans="1:16" s="3" customFormat="1" ht="13.5" customHeight="1">
      <c r="A48" s="37"/>
      <c r="B48" s="38"/>
      <c r="C48" s="159">
        <v>4010</v>
      </c>
      <c r="D48" s="253" t="s">
        <v>170</v>
      </c>
      <c r="E48" s="254"/>
      <c r="F48" s="254"/>
      <c r="G48" s="254"/>
      <c r="H48" s="255"/>
      <c r="I48" s="36"/>
      <c r="J48" s="36"/>
      <c r="K48" s="36">
        <v>32000</v>
      </c>
      <c r="L48" s="36"/>
      <c r="M48" s="153"/>
      <c r="N48" s="153"/>
      <c r="O48" s="153"/>
      <c r="P48" s="153"/>
    </row>
    <row r="49" spans="1:16" s="3" customFormat="1" ht="12" customHeight="1">
      <c r="A49" s="37"/>
      <c r="B49" s="38"/>
      <c r="C49" s="35">
        <v>4110</v>
      </c>
      <c r="D49" s="253" t="s">
        <v>126</v>
      </c>
      <c r="E49" s="254"/>
      <c r="F49" s="254"/>
      <c r="G49" s="254"/>
      <c r="H49" s="255"/>
      <c r="I49" s="36"/>
      <c r="J49" s="36"/>
      <c r="K49" s="36">
        <v>6300</v>
      </c>
      <c r="L49" s="36"/>
      <c r="M49" s="134"/>
      <c r="N49" s="134"/>
      <c r="O49" s="134"/>
      <c r="P49" s="134"/>
    </row>
    <row r="50" spans="1:16" s="3" customFormat="1" ht="11.25" customHeight="1">
      <c r="A50" s="37"/>
      <c r="B50" s="38"/>
      <c r="C50" s="35">
        <v>4120</v>
      </c>
      <c r="D50" s="253" t="s">
        <v>119</v>
      </c>
      <c r="E50" s="254"/>
      <c r="F50" s="254"/>
      <c r="G50" s="254"/>
      <c r="H50" s="255"/>
      <c r="I50" s="36"/>
      <c r="J50" s="36"/>
      <c r="K50" s="36">
        <v>900</v>
      </c>
      <c r="L50" s="36"/>
      <c r="M50" s="158"/>
      <c r="N50" s="158"/>
      <c r="O50" s="158"/>
      <c r="P50" s="158"/>
    </row>
    <row r="51" spans="1:16" s="3" customFormat="1" ht="12" customHeight="1">
      <c r="A51" s="37"/>
      <c r="B51" s="38"/>
      <c r="C51" s="35">
        <v>4210</v>
      </c>
      <c r="D51" s="253" t="s">
        <v>136</v>
      </c>
      <c r="E51" s="254"/>
      <c r="F51" s="254"/>
      <c r="G51" s="254"/>
      <c r="H51" s="255"/>
      <c r="I51" s="36"/>
      <c r="J51" s="36"/>
      <c r="K51" s="36">
        <v>4000</v>
      </c>
      <c r="L51" s="36"/>
      <c r="M51" s="166"/>
      <c r="N51" s="166"/>
      <c r="O51" s="166"/>
      <c r="P51" s="166"/>
    </row>
    <row r="52" spans="1:16" s="3" customFormat="1" ht="12" customHeight="1">
      <c r="A52" s="37"/>
      <c r="B52" s="38"/>
      <c r="C52" s="35">
        <v>4240</v>
      </c>
      <c r="D52" s="253" t="s">
        <v>171</v>
      </c>
      <c r="E52" s="254"/>
      <c r="F52" s="254"/>
      <c r="G52" s="254"/>
      <c r="H52" s="255"/>
      <c r="I52" s="36"/>
      <c r="J52" s="36"/>
      <c r="K52" s="36">
        <v>1500</v>
      </c>
      <c r="L52" s="36"/>
      <c r="M52" s="166"/>
      <c r="N52" s="166"/>
      <c r="O52" s="166"/>
      <c r="P52" s="166"/>
    </row>
    <row r="53" spans="1:16" s="3" customFormat="1" ht="12" customHeight="1">
      <c r="A53" s="30">
        <v>852</v>
      </c>
      <c r="B53" s="31"/>
      <c r="C53" s="31"/>
      <c r="D53" s="292" t="s">
        <v>151</v>
      </c>
      <c r="E53" s="293"/>
      <c r="F53" s="293"/>
      <c r="G53" s="293"/>
      <c r="H53" s="294"/>
      <c r="I53" s="117">
        <f>I54</f>
        <v>86566</v>
      </c>
      <c r="J53" s="117"/>
      <c r="K53" s="117"/>
      <c r="L53" s="117"/>
      <c r="M53" s="175"/>
      <c r="N53" s="175"/>
      <c r="O53" s="175"/>
      <c r="P53" s="175"/>
    </row>
    <row r="54" spans="1:16" s="3" customFormat="1" ht="13.5" customHeight="1">
      <c r="A54" s="32"/>
      <c r="B54" s="33">
        <v>85295</v>
      </c>
      <c r="C54" s="32"/>
      <c r="D54" s="284" t="s">
        <v>155</v>
      </c>
      <c r="E54" s="389"/>
      <c r="F54" s="389"/>
      <c r="G54" s="389"/>
      <c r="H54" s="390"/>
      <c r="I54" s="116">
        <f>I55</f>
        <v>86566</v>
      </c>
      <c r="J54" s="116"/>
      <c r="K54" s="116"/>
      <c r="L54" s="116"/>
      <c r="M54" s="179"/>
      <c r="N54" s="179"/>
      <c r="O54" s="179"/>
      <c r="P54" s="179"/>
    </row>
    <row r="55" spans="1:16" s="3" customFormat="1" ht="14.25" customHeight="1">
      <c r="A55" s="37"/>
      <c r="B55" s="38"/>
      <c r="C55" s="159">
        <v>3110</v>
      </c>
      <c r="D55" s="376" t="s">
        <v>181</v>
      </c>
      <c r="E55" s="377"/>
      <c r="F55" s="377"/>
      <c r="G55" s="377"/>
      <c r="H55" s="378"/>
      <c r="I55" s="36">
        <v>86566</v>
      </c>
      <c r="J55" s="36"/>
      <c r="K55" s="36"/>
      <c r="L55" s="36"/>
      <c r="M55" s="179"/>
      <c r="N55" s="179"/>
      <c r="O55" s="179"/>
      <c r="P55" s="179"/>
    </row>
    <row r="56" spans="1:16" s="3" customFormat="1" ht="15" customHeight="1">
      <c r="A56" s="30">
        <v>853</v>
      </c>
      <c r="B56" s="31"/>
      <c r="C56" s="31"/>
      <c r="D56" s="274" t="s">
        <v>189</v>
      </c>
      <c r="E56" s="275"/>
      <c r="F56" s="275"/>
      <c r="G56" s="275"/>
      <c r="H56" s="276"/>
      <c r="I56" s="117"/>
      <c r="J56" s="117"/>
      <c r="K56" s="117">
        <f>K57</f>
        <v>61000</v>
      </c>
      <c r="L56" s="117"/>
      <c r="M56" s="205"/>
      <c r="N56" s="205"/>
      <c r="O56" s="205"/>
      <c r="P56" s="205"/>
    </row>
    <row r="57" spans="1:16" s="3" customFormat="1" ht="14.25" customHeight="1">
      <c r="A57" s="32"/>
      <c r="B57" s="33">
        <v>85305</v>
      </c>
      <c r="C57" s="32"/>
      <c r="D57" s="259" t="s">
        <v>190</v>
      </c>
      <c r="E57" s="260"/>
      <c r="F57" s="260"/>
      <c r="G57" s="260"/>
      <c r="H57" s="261"/>
      <c r="I57" s="116"/>
      <c r="J57" s="116"/>
      <c r="K57" s="116">
        <f>K58</f>
        <v>61000</v>
      </c>
      <c r="L57" s="116"/>
      <c r="M57" s="205"/>
      <c r="N57" s="205"/>
      <c r="O57" s="205"/>
      <c r="P57" s="205"/>
    </row>
    <row r="58" spans="1:16" s="3" customFormat="1" ht="52.5" customHeight="1">
      <c r="A58" s="37"/>
      <c r="B58" s="38"/>
      <c r="C58" s="159">
        <v>2830</v>
      </c>
      <c r="D58" s="376" t="s">
        <v>191</v>
      </c>
      <c r="E58" s="377"/>
      <c r="F58" s="377"/>
      <c r="G58" s="377"/>
      <c r="H58" s="378"/>
      <c r="I58" s="36"/>
      <c r="J58" s="36"/>
      <c r="K58" s="36">
        <v>61000</v>
      </c>
      <c r="L58" s="36"/>
      <c r="M58" s="205"/>
      <c r="N58" s="205"/>
      <c r="O58" s="205"/>
      <c r="P58" s="205"/>
    </row>
    <row r="59" spans="1:16" s="3" customFormat="1" ht="14.25" customHeight="1">
      <c r="A59" s="30">
        <v>900</v>
      </c>
      <c r="B59" s="31"/>
      <c r="C59" s="31"/>
      <c r="D59" s="382" t="s">
        <v>134</v>
      </c>
      <c r="E59" s="383"/>
      <c r="F59" s="383"/>
      <c r="G59" s="383"/>
      <c r="H59" s="384"/>
      <c r="I59" s="117"/>
      <c r="J59" s="117">
        <f>J62+J60</f>
        <v>604352</v>
      </c>
      <c r="K59" s="117">
        <f>K65</f>
        <v>50000</v>
      </c>
      <c r="L59" s="117">
        <f>L60+L62</f>
        <v>400400</v>
      </c>
      <c r="M59" s="157"/>
      <c r="N59" s="157"/>
      <c r="O59" s="157"/>
      <c r="P59" s="157"/>
    </row>
    <row r="60" spans="1:16" s="3" customFormat="1" ht="13.5" customHeight="1">
      <c r="A60" s="32"/>
      <c r="B60" s="33">
        <v>90001</v>
      </c>
      <c r="C60" s="32"/>
      <c r="D60" s="259" t="s">
        <v>149</v>
      </c>
      <c r="E60" s="260"/>
      <c r="F60" s="260"/>
      <c r="G60" s="260"/>
      <c r="H60" s="261"/>
      <c r="I60" s="116"/>
      <c r="J60" s="116">
        <f>J61</f>
        <v>70000</v>
      </c>
      <c r="K60" s="116"/>
      <c r="L60" s="116">
        <f>L61</f>
        <v>0</v>
      </c>
      <c r="M60" s="171"/>
      <c r="N60" s="171"/>
      <c r="O60" s="171"/>
      <c r="P60" s="171"/>
    </row>
    <row r="61" spans="1:16" s="3" customFormat="1" ht="15.75" customHeight="1">
      <c r="A61" s="160"/>
      <c r="B61" s="161"/>
      <c r="C61" s="113">
        <v>6050</v>
      </c>
      <c r="D61" s="247" t="s">
        <v>148</v>
      </c>
      <c r="E61" s="248"/>
      <c r="F61" s="248"/>
      <c r="G61" s="248"/>
      <c r="H61" s="249"/>
      <c r="I61" s="162"/>
      <c r="J61" s="176">
        <v>70000</v>
      </c>
      <c r="K61" s="176"/>
      <c r="L61" s="162"/>
      <c r="M61" s="171"/>
      <c r="N61" s="171"/>
      <c r="O61" s="171"/>
      <c r="P61" s="171"/>
    </row>
    <row r="62" spans="1:16" s="3" customFormat="1" ht="12.75" customHeight="1">
      <c r="A62" s="32"/>
      <c r="B62" s="33">
        <v>90015</v>
      </c>
      <c r="C62" s="32"/>
      <c r="D62" s="259" t="s">
        <v>135</v>
      </c>
      <c r="E62" s="260"/>
      <c r="F62" s="260"/>
      <c r="G62" s="260"/>
      <c r="H62" s="261"/>
      <c r="I62" s="116"/>
      <c r="J62" s="116">
        <f>J63</f>
        <v>534352</v>
      </c>
      <c r="K62" s="116"/>
      <c r="L62" s="116">
        <f>L63+L64</f>
        <v>400400</v>
      </c>
      <c r="M62" s="171"/>
      <c r="N62" s="171"/>
      <c r="O62" s="171"/>
      <c r="P62" s="171"/>
    </row>
    <row r="63" spans="1:16" s="3" customFormat="1" ht="15.75" customHeight="1">
      <c r="A63" s="191"/>
      <c r="B63" s="192"/>
      <c r="C63" s="35">
        <v>6050</v>
      </c>
      <c r="D63" s="262" t="s">
        <v>133</v>
      </c>
      <c r="E63" s="263"/>
      <c r="F63" s="263"/>
      <c r="G63" s="263"/>
      <c r="H63" s="264"/>
      <c r="I63" s="195"/>
      <c r="J63" s="196">
        <v>534352</v>
      </c>
      <c r="K63" s="196"/>
      <c r="L63" s="196">
        <v>323400</v>
      </c>
      <c r="M63" s="171"/>
      <c r="N63" s="171"/>
      <c r="O63" s="171"/>
      <c r="P63" s="171"/>
    </row>
    <row r="64" spans="1:16" s="3" customFormat="1" ht="15.75" customHeight="1">
      <c r="A64" s="193"/>
      <c r="B64" s="194"/>
      <c r="C64" s="113">
        <v>6050</v>
      </c>
      <c r="D64" s="247" t="s">
        <v>148</v>
      </c>
      <c r="E64" s="248"/>
      <c r="F64" s="248"/>
      <c r="G64" s="248"/>
      <c r="H64" s="249"/>
      <c r="I64" s="162"/>
      <c r="J64" s="176"/>
      <c r="K64" s="176"/>
      <c r="L64" s="176">
        <v>77000</v>
      </c>
      <c r="M64" s="186"/>
      <c r="N64" s="186"/>
      <c r="O64" s="186"/>
      <c r="P64" s="186"/>
    </row>
    <row r="65" spans="1:16" s="3" customFormat="1" ht="39" customHeight="1">
      <c r="A65" s="32"/>
      <c r="B65" s="33">
        <v>90019</v>
      </c>
      <c r="C65" s="32"/>
      <c r="D65" s="259" t="s">
        <v>164</v>
      </c>
      <c r="E65" s="260"/>
      <c r="F65" s="260"/>
      <c r="G65" s="260"/>
      <c r="H65" s="261"/>
      <c r="I65" s="116"/>
      <c r="J65" s="116"/>
      <c r="K65" s="116">
        <f>K66</f>
        <v>50000</v>
      </c>
      <c r="L65" s="116"/>
      <c r="M65" s="181"/>
      <c r="N65" s="181"/>
      <c r="O65" s="181"/>
      <c r="P65" s="181"/>
    </row>
    <row r="66" spans="1:16" s="3" customFormat="1" ht="13.5" customHeight="1">
      <c r="A66" s="191"/>
      <c r="B66" s="192"/>
      <c r="C66" s="125">
        <v>4300</v>
      </c>
      <c r="D66" s="268" t="s">
        <v>137</v>
      </c>
      <c r="E66" s="269"/>
      <c r="F66" s="269"/>
      <c r="G66" s="269"/>
      <c r="H66" s="270"/>
      <c r="I66" s="214"/>
      <c r="J66" s="214"/>
      <c r="K66" s="215">
        <v>50000</v>
      </c>
      <c r="L66" s="214"/>
      <c r="M66" s="181"/>
      <c r="N66" s="181"/>
      <c r="O66" s="181"/>
      <c r="P66" s="181"/>
    </row>
    <row r="67" spans="1:16" s="3" customFormat="1" ht="20.25" customHeight="1">
      <c r="A67" s="216"/>
      <c r="B67" s="217"/>
      <c r="C67" s="208"/>
      <c r="D67" s="218"/>
      <c r="E67" s="203"/>
      <c r="F67" s="203"/>
      <c r="G67" s="203"/>
      <c r="H67" s="203"/>
      <c r="I67" s="219"/>
      <c r="J67" s="219"/>
      <c r="K67" s="220"/>
      <c r="L67" s="219"/>
      <c r="M67" s="205"/>
      <c r="N67" s="205"/>
      <c r="O67" s="205"/>
      <c r="P67" s="205"/>
    </row>
    <row r="68" spans="1:16" s="3" customFormat="1" ht="20.25" customHeight="1">
      <c r="A68" s="221"/>
      <c r="B68" s="222"/>
      <c r="C68" s="230"/>
      <c r="D68" s="210"/>
      <c r="E68" s="201"/>
      <c r="F68" s="201"/>
      <c r="G68" s="201"/>
      <c r="H68" s="201"/>
      <c r="I68" s="223"/>
      <c r="J68" s="223"/>
      <c r="K68" s="224"/>
      <c r="L68" s="223"/>
      <c r="M68" s="231"/>
      <c r="N68" s="231"/>
      <c r="O68" s="231"/>
      <c r="P68" s="231"/>
    </row>
    <row r="69" spans="1:16" s="3" customFormat="1" ht="20.25" customHeight="1">
      <c r="A69" s="221"/>
      <c r="B69" s="222"/>
      <c r="C69" s="230"/>
      <c r="D69" s="210"/>
      <c r="E69" s="201"/>
      <c r="F69" s="201"/>
      <c r="G69" s="201"/>
      <c r="H69" s="201"/>
      <c r="I69" s="223"/>
      <c r="J69" s="223"/>
      <c r="K69" s="224"/>
      <c r="L69" s="223"/>
      <c r="M69" s="231"/>
      <c r="N69" s="231"/>
      <c r="O69" s="231"/>
      <c r="P69" s="231"/>
    </row>
    <row r="70" spans="1:16" s="3" customFormat="1" ht="20.25" customHeight="1">
      <c r="A70" s="221"/>
      <c r="B70" s="222"/>
      <c r="C70" s="230"/>
      <c r="D70" s="210"/>
      <c r="E70" s="201"/>
      <c r="F70" s="201"/>
      <c r="G70" s="201"/>
      <c r="H70" s="201"/>
      <c r="I70" s="223"/>
      <c r="J70" s="223"/>
      <c r="K70" s="224"/>
      <c r="L70" s="223"/>
      <c r="M70" s="231"/>
      <c r="N70" s="231"/>
      <c r="O70" s="231"/>
      <c r="P70" s="231"/>
    </row>
    <row r="71" spans="1:16" s="3" customFormat="1" ht="20.25" customHeight="1">
      <c r="A71" s="221"/>
      <c r="B71" s="222"/>
      <c r="C71" s="230"/>
      <c r="D71" s="210"/>
      <c r="E71" s="201"/>
      <c r="F71" s="201"/>
      <c r="G71" s="201"/>
      <c r="H71" s="201"/>
      <c r="I71" s="223"/>
      <c r="J71" s="223"/>
      <c r="K71" s="224"/>
      <c r="L71" s="223"/>
      <c r="M71" s="231"/>
      <c r="N71" s="231"/>
      <c r="O71" s="231"/>
      <c r="P71" s="231"/>
    </row>
    <row r="72" spans="1:16" s="3" customFormat="1" ht="31.5" customHeight="1">
      <c r="A72" s="221"/>
      <c r="B72" s="222"/>
      <c r="C72" s="206"/>
      <c r="D72" s="210"/>
      <c r="E72" s="201"/>
      <c r="F72" s="201"/>
      <c r="G72" s="201"/>
      <c r="H72" s="201"/>
      <c r="I72" s="223"/>
      <c r="J72" s="223"/>
      <c r="K72" s="224"/>
      <c r="L72" s="223"/>
      <c r="M72" s="205"/>
      <c r="N72" s="205"/>
      <c r="O72" s="205"/>
      <c r="P72" s="205"/>
    </row>
    <row r="73" spans="1:16" s="3" customFormat="1" ht="4.5" customHeight="1">
      <c r="A73" s="221"/>
      <c r="B73" s="222"/>
      <c r="C73" s="206"/>
      <c r="D73" s="210"/>
      <c r="E73" s="201"/>
      <c r="F73" s="201"/>
      <c r="G73" s="201"/>
      <c r="H73" s="201"/>
      <c r="I73" s="223"/>
      <c r="J73" s="223"/>
      <c r="K73" s="224"/>
      <c r="L73" s="223"/>
      <c r="M73" s="205"/>
      <c r="N73" s="205"/>
      <c r="O73" s="205"/>
      <c r="P73" s="205"/>
    </row>
    <row r="74" spans="1:16" s="3" customFormat="1" ht="15" customHeight="1">
      <c r="A74" s="225">
        <v>926</v>
      </c>
      <c r="B74" s="226"/>
      <c r="C74" s="226"/>
      <c r="D74" s="298" t="s">
        <v>130</v>
      </c>
      <c r="E74" s="299"/>
      <c r="F74" s="299"/>
      <c r="G74" s="299"/>
      <c r="H74" s="300"/>
      <c r="I74" s="227"/>
      <c r="J74" s="227"/>
      <c r="K74" s="227">
        <f>K75</f>
        <v>188000</v>
      </c>
      <c r="L74" s="227"/>
      <c r="M74" s="143"/>
      <c r="N74" s="143"/>
      <c r="O74" s="143"/>
      <c r="P74" s="143"/>
    </row>
    <row r="75" spans="1:16" s="3" customFormat="1" ht="14.25" customHeight="1">
      <c r="A75" s="32"/>
      <c r="B75" s="33">
        <v>92605</v>
      </c>
      <c r="C75" s="32"/>
      <c r="D75" s="259" t="s">
        <v>128</v>
      </c>
      <c r="E75" s="260"/>
      <c r="F75" s="260"/>
      <c r="G75" s="260"/>
      <c r="H75" s="261"/>
      <c r="I75" s="34"/>
      <c r="J75" s="34"/>
      <c r="K75" s="34">
        <f>K76+K78+K77</f>
        <v>188000</v>
      </c>
      <c r="L75" s="34"/>
      <c r="M75" s="143"/>
      <c r="N75" s="143"/>
      <c r="O75" s="143"/>
      <c r="P75" s="143"/>
    </row>
    <row r="76" spans="1:16" s="3" customFormat="1" ht="61.5" customHeight="1">
      <c r="A76" s="37"/>
      <c r="B76" s="38"/>
      <c r="C76" s="35">
        <v>2360</v>
      </c>
      <c r="D76" s="253" t="s">
        <v>182</v>
      </c>
      <c r="E76" s="254"/>
      <c r="F76" s="254"/>
      <c r="G76" s="254"/>
      <c r="H76" s="255"/>
      <c r="I76" s="36"/>
      <c r="J76" s="36"/>
      <c r="K76" s="36">
        <v>59000</v>
      </c>
      <c r="L76" s="36"/>
      <c r="M76" s="145"/>
      <c r="N76" s="145"/>
      <c r="O76" s="145"/>
      <c r="P76" s="145"/>
    </row>
    <row r="77" spans="1:16" s="3" customFormat="1" ht="14.25" customHeight="1">
      <c r="A77" s="37"/>
      <c r="B77" s="38"/>
      <c r="C77" s="35">
        <v>4270</v>
      </c>
      <c r="D77" s="253" t="s">
        <v>180</v>
      </c>
      <c r="E77" s="254"/>
      <c r="F77" s="254"/>
      <c r="G77" s="254"/>
      <c r="H77" s="255"/>
      <c r="I77" s="36"/>
      <c r="J77" s="36"/>
      <c r="K77" s="36">
        <v>60000</v>
      </c>
      <c r="L77" s="36"/>
      <c r="M77" s="205"/>
      <c r="N77" s="205"/>
      <c r="O77" s="205"/>
      <c r="P77" s="205"/>
    </row>
    <row r="78" spans="1:16" s="3" customFormat="1" ht="28.5" customHeight="1">
      <c r="A78" s="37"/>
      <c r="B78" s="38"/>
      <c r="C78" s="113">
        <v>4300</v>
      </c>
      <c r="D78" s="253" t="s">
        <v>192</v>
      </c>
      <c r="E78" s="254"/>
      <c r="F78" s="254"/>
      <c r="G78" s="254"/>
      <c r="H78" s="255"/>
      <c r="I78" s="36"/>
      <c r="J78" s="36"/>
      <c r="K78" s="36">
        <v>69000</v>
      </c>
      <c r="L78" s="36"/>
      <c r="M78" s="163"/>
      <c r="N78" s="163"/>
      <c r="O78" s="163"/>
      <c r="P78" s="163"/>
    </row>
    <row r="79" spans="1:16" ht="10.5" customHeight="1">
      <c r="A79" s="301" t="s">
        <v>89</v>
      </c>
      <c r="B79" s="302"/>
      <c r="C79" s="302"/>
      <c r="D79" s="302"/>
      <c r="E79" s="302"/>
      <c r="F79" s="302"/>
      <c r="G79" s="302"/>
      <c r="H79" s="303"/>
      <c r="I79" s="114">
        <f>I74+I59+I43+I40+I25+I9+I53+I19</f>
        <v>1538266</v>
      </c>
      <c r="J79" s="114">
        <f>J74+J59+J43+J40+J25+J9+J53</f>
        <v>847177</v>
      </c>
      <c r="K79" s="114">
        <f>K74+K59+K43+K40+K25+K9+K53+K33+K19+K56</f>
        <v>2081443</v>
      </c>
      <c r="L79" s="114">
        <f>L74+L59+L43+L40+L25+L9+L53+L30</f>
        <v>732400</v>
      </c>
      <c r="M79" s="290"/>
      <c r="N79" s="291"/>
      <c r="O79" s="291"/>
      <c r="P79" s="291"/>
    </row>
    <row r="80" spans="1:16" ht="12" customHeight="1">
      <c r="A80" s="197"/>
      <c r="B80" s="197"/>
      <c r="C80" s="197"/>
      <c r="D80" s="197"/>
      <c r="E80" s="197"/>
      <c r="F80" s="197"/>
      <c r="G80" s="197"/>
      <c r="H80" s="197"/>
      <c r="I80" s="198"/>
      <c r="J80" s="198"/>
      <c r="K80" s="198"/>
      <c r="L80" s="198"/>
      <c r="M80" s="199"/>
      <c r="N80" s="200"/>
      <c r="O80" s="200"/>
      <c r="P80" s="185"/>
    </row>
    <row r="81" spans="1:16" ht="12" customHeight="1">
      <c r="A81" s="197"/>
      <c r="B81" s="197"/>
      <c r="C81" s="197"/>
      <c r="D81" s="197"/>
      <c r="E81" s="197"/>
      <c r="F81" s="197"/>
      <c r="G81" s="197"/>
      <c r="H81" s="197"/>
      <c r="I81" s="198"/>
      <c r="J81" s="198"/>
      <c r="K81" s="198"/>
      <c r="L81" s="198"/>
      <c r="M81" s="199"/>
      <c r="N81" s="200"/>
      <c r="O81" s="200"/>
      <c r="P81" s="204"/>
    </row>
    <row r="82" spans="1:16" ht="30" customHeight="1">
      <c r="A82" s="197"/>
      <c r="B82" s="197"/>
      <c r="C82" s="197"/>
      <c r="D82" s="197"/>
      <c r="E82" s="197"/>
      <c r="F82" s="197"/>
      <c r="G82" s="197"/>
      <c r="H82" s="197"/>
      <c r="I82" s="198"/>
      <c r="J82" s="198"/>
      <c r="K82" s="198"/>
      <c r="L82" s="198"/>
      <c r="M82" s="199"/>
      <c r="N82" s="200"/>
      <c r="O82" s="200"/>
      <c r="P82" s="204"/>
    </row>
    <row r="83" spans="1:16" ht="30.75" customHeight="1">
      <c r="A83" s="197"/>
      <c r="B83" s="197"/>
      <c r="C83" s="197"/>
      <c r="D83" s="197"/>
      <c r="E83" s="197"/>
      <c r="F83" s="197"/>
      <c r="G83" s="197"/>
      <c r="H83" s="197"/>
      <c r="I83" s="198"/>
      <c r="J83" s="198"/>
      <c r="K83" s="198"/>
      <c r="L83" s="198"/>
      <c r="M83" s="199"/>
      <c r="N83" s="200"/>
      <c r="O83" s="200"/>
      <c r="P83" s="204"/>
    </row>
    <row r="84" spans="1:16" ht="27.75" customHeight="1">
      <c r="A84" s="197"/>
      <c r="B84" s="197"/>
      <c r="C84" s="197"/>
      <c r="D84" s="197"/>
      <c r="E84" s="197"/>
      <c r="F84" s="197"/>
      <c r="G84" s="197"/>
      <c r="H84" s="197"/>
      <c r="I84" s="198"/>
      <c r="J84" s="198"/>
      <c r="K84" s="198"/>
      <c r="L84" s="198"/>
      <c r="M84" s="199"/>
      <c r="N84" s="200"/>
      <c r="O84" s="200"/>
      <c r="P84" s="204"/>
    </row>
    <row r="85" spans="1:16" ht="32.25" customHeight="1">
      <c r="A85" s="197"/>
      <c r="B85" s="197"/>
      <c r="C85" s="197"/>
      <c r="D85" s="197"/>
      <c r="E85" s="197"/>
      <c r="F85" s="197"/>
      <c r="G85" s="197"/>
      <c r="H85" s="197"/>
      <c r="I85" s="198"/>
      <c r="J85" s="198"/>
      <c r="K85" s="198"/>
      <c r="L85" s="198"/>
      <c r="M85" s="199"/>
      <c r="N85" s="200"/>
      <c r="O85" s="200"/>
      <c r="P85" s="204"/>
    </row>
    <row r="86" spans="1:16" ht="26.25" customHeight="1">
      <c r="A86" s="197"/>
      <c r="B86" s="197"/>
      <c r="C86" s="197"/>
      <c r="D86" s="197"/>
      <c r="E86" s="197"/>
      <c r="F86" s="197"/>
      <c r="G86" s="197"/>
      <c r="H86" s="197"/>
      <c r="I86" s="198"/>
      <c r="J86" s="198"/>
      <c r="K86" s="198"/>
      <c r="L86" s="198"/>
      <c r="M86" s="199"/>
      <c r="N86" s="200"/>
      <c r="O86" s="200"/>
      <c r="P86" s="204"/>
    </row>
    <row r="87" spans="1:16" ht="12" customHeight="1">
      <c r="A87" s="197"/>
      <c r="B87" s="197"/>
      <c r="C87" s="197"/>
      <c r="D87" s="197"/>
      <c r="E87" s="197"/>
      <c r="F87" s="197"/>
      <c r="G87" s="197"/>
      <c r="H87" s="197"/>
      <c r="I87" s="198"/>
      <c r="J87" s="198"/>
      <c r="K87" s="198"/>
      <c r="L87" s="198"/>
      <c r="M87" s="199"/>
      <c r="N87" s="200"/>
      <c r="O87" s="200"/>
      <c r="P87" s="204"/>
    </row>
    <row r="88" spans="1:16" ht="17.25" customHeight="1">
      <c r="A88" s="197"/>
      <c r="B88" s="197"/>
      <c r="C88" s="197"/>
      <c r="D88" s="197"/>
      <c r="E88" s="197"/>
      <c r="F88" s="197"/>
      <c r="G88" s="197"/>
      <c r="H88" s="197"/>
      <c r="I88" s="198"/>
      <c r="J88" s="198"/>
      <c r="K88" s="198"/>
      <c r="L88" s="198"/>
      <c r="M88" s="199"/>
      <c r="N88" s="200"/>
      <c r="O88" s="200"/>
      <c r="P88" s="204"/>
    </row>
    <row r="89" spans="1:16" ht="12" customHeight="1">
      <c r="A89" s="197"/>
      <c r="B89" s="197"/>
      <c r="C89" s="197"/>
      <c r="D89" s="197"/>
      <c r="E89" s="197"/>
      <c r="F89" s="197"/>
      <c r="G89" s="197"/>
      <c r="H89" s="197"/>
      <c r="I89" s="198"/>
      <c r="J89" s="198"/>
      <c r="K89" s="198"/>
      <c r="L89" s="198"/>
      <c r="M89" s="199"/>
      <c r="N89" s="200"/>
      <c r="O89" s="200"/>
      <c r="P89" s="204"/>
    </row>
    <row r="90" spans="1:16" ht="12" customHeight="1">
      <c r="A90" s="197"/>
      <c r="B90" s="197"/>
      <c r="C90" s="197"/>
      <c r="D90" s="197"/>
      <c r="E90" s="197"/>
      <c r="F90" s="197"/>
      <c r="G90" s="197"/>
      <c r="H90" s="197"/>
      <c r="I90" s="198"/>
      <c r="J90" s="198"/>
      <c r="K90" s="198"/>
      <c r="L90" s="198"/>
      <c r="M90" s="199"/>
      <c r="N90" s="200"/>
      <c r="O90" s="200"/>
      <c r="P90" s="204"/>
    </row>
    <row r="91" spans="1:16" ht="12" customHeight="1">
      <c r="A91" s="197"/>
      <c r="B91" s="197"/>
      <c r="C91" s="197"/>
      <c r="D91" s="197"/>
      <c r="E91" s="197"/>
      <c r="F91" s="197"/>
      <c r="G91" s="197"/>
      <c r="H91" s="197"/>
      <c r="I91" s="198"/>
      <c r="J91" s="198"/>
      <c r="K91" s="198"/>
      <c r="L91" s="198"/>
      <c r="M91" s="199"/>
      <c r="N91" s="200"/>
      <c r="O91" s="200"/>
      <c r="P91" s="204"/>
    </row>
    <row r="92" spans="1:16" ht="12" customHeight="1">
      <c r="A92" s="197"/>
      <c r="B92" s="197"/>
      <c r="C92" s="197"/>
      <c r="D92" s="197"/>
      <c r="E92" s="197"/>
      <c r="F92" s="197"/>
      <c r="G92" s="197"/>
      <c r="H92" s="197"/>
      <c r="I92" s="198"/>
      <c r="J92" s="198"/>
      <c r="K92" s="198"/>
      <c r="L92" s="198"/>
      <c r="M92" s="199"/>
      <c r="N92" s="200"/>
      <c r="O92" s="200"/>
      <c r="P92" s="204"/>
    </row>
    <row r="93" spans="1:16" ht="30.75" customHeight="1">
      <c r="A93" s="197"/>
      <c r="B93" s="197"/>
      <c r="C93" s="197"/>
      <c r="D93" s="197"/>
      <c r="E93" s="197"/>
      <c r="F93" s="197"/>
      <c r="G93" s="197"/>
      <c r="H93" s="197"/>
      <c r="I93" s="198"/>
      <c r="J93" s="198"/>
      <c r="K93" s="198"/>
      <c r="L93" s="198"/>
      <c r="M93" s="199"/>
      <c r="N93" s="200"/>
      <c r="O93" s="200"/>
      <c r="P93" s="204"/>
    </row>
    <row r="94" spans="1:16" ht="30" customHeight="1">
      <c r="A94" s="197"/>
      <c r="B94" s="197"/>
      <c r="C94" s="197"/>
      <c r="D94" s="197"/>
      <c r="E94" s="197"/>
      <c r="F94" s="197"/>
      <c r="G94" s="197"/>
      <c r="H94" s="197"/>
      <c r="I94" s="198"/>
      <c r="J94" s="198"/>
      <c r="K94" s="198"/>
      <c r="L94" s="198"/>
      <c r="M94" s="199"/>
      <c r="N94" s="200"/>
      <c r="O94" s="200"/>
      <c r="P94" s="204"/>
    </row>
    <row r="95" spans="1:16" ht="0.75" customHeight="1" hidden="1">
      <c r="A95" s="197"/>
      <c r="B95" s="197"/>
      <c r="C95" s="197"/>
      <c r="D95" s="197"/>
      <c r="E95" s="197"/>
      <c r="F95" s="197"/>
      <c r="G95" s="197"/>
      <c r="H95" s="197"/>
      <c r="I95" s="198"/>
      <c r="J95" s="198"/>
      <c r="K95" s="198"/>
      <c r="L95" s="198"/>
      <c r="M95" s="199"/>
      <c r="N95" s="200"/>
      <c r="O95" s="200"/>
      <c r="P95" s="185"/>
    </row>
    <row r="96" spans="1:16" ht="6.7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1:16" ht="11.25" customHeight="1">
      <c r="A97" s="295" t="s">
        <v>29</v>
      </c>
      <c r="B97" s="307" t="s">
        <v>0</v>
      </c>
      <c r="C97" s="308"/>
      <c r="D97" s="309"/>
      <c r="E97" s="304" t="s">
        <v>157</v>
      </c>
      <c r="F97" s="354" t="s">
        <v>18</v>
      </c>
      <c r="G97" s="355"/>
      <c r="H97" s="316" t="s">
        <v>80</v>
      </c>
      <c r="I97" s="277" t="s">
        <v>30</v>
      </c>
      <c r="J97" s="278"/>
      <c r="K97" s="278"/>
      <c r="L97" s="278"/>
      <c r="M97" s="278"/>
      <c r="N97" s="278"/>
      <c r="O97" s="278"/>
      <c r="P97" s="279"/>
    </row>
    <row r="98" spans="1:16" ht="11.25" customHeight="1">
      <c r="A98" s="295"/>
      <c r="B98" s="310"/>
      <c r="C98" s="311"/>
      <c r="D98" s="312"/>
      <c r="E98" s="305"/>
      <c r="F98" s="356"/>
      <c r="G98" s="357"/>
      <c r="H98" s="318"/>
      <c r="I98" s="329" t="s">
        <v>32</v>
      </c>
      <c r="J98" s="324" t="s">
        <v>42</v>
      </c>
      <c r="K98" s="325"/>
      <c r="L98" s="325"/>
      <c r="M98" s="325"/>
      <c r="N98" s="325"/>
      <c r="O98" s="326"/>
      <c r="P98" s="321" t="s">
        <v>35</v>
      </c>
    </row>
    <row r="99" spans="1:16" ht="12" customHeight="1">
      <c r="A99" s="296"/>
      <c r="B99" s="310"/>
      <c r="C99" s="311"/>
      <c r="D99" s="312"/>
      <c r="E99" s="305"/>
      <c r="F99" s="316" t="s">
        <v>79</v>
      </c>
      <c r="G99" s="316" t="s">
        <v>150</v>
      </c>
      <c r="H99" s="318"/>
      <c r="I99" s="330"/>
      <c r="J99" s="319" t="s">
        <v>123</v>
      </c>
      <c r="K99" s="319" t="s">
        <v>33</v>
      </c>
      <c r="L99" s="319" t="s">
        <v>44</v>
      </c>
      <c r="M99" s="319" t="s">
        <v>34</v>
      </c>
      <c r="N99" s="327" t="s">
        <v>42</v>
      </c>
      <c r="O99" s="328"/>
      <c r="P99" s="322"/>
    </row>
    <row r="100" spans="1:16" ht="52.5" customHeight="1">
      <c r="A100" s="297"/>
      <c r="B100" s="313"/>
      <c r="C100" s="314"/>
      <c r="D100" s="315"/>
      <c r="E100" s="306"/>
      <c r="F100" s="317"/>
      <c r="G100" s="317"/>
      <c r="H100" s="317"/>
      <c r="I100" s="331"/>
      <c r="J100" s="320"/>
      <c r="K100" s="320"/>
      <c r="L100" s="320"/>
      <c r="M100" s="320"/>
      <c r="N100" s="79" t="s">
        <v>91</v>
      </c>
      <c r="O100" s="122" t="s">
        <v>120</v>
      </c>
      <c r="P100" s="323"/>
    </row>
    <row r="101" spans="1:16" ht="13.5" customHeight="1">
      <c r="A101" s="39" t="s">
        <v>1</v>
      </c>
      <c r="B101" s="40" t="s">
        <v>3</v>
      </c>
      <c r="C101" s="40"/>
      <c r="D101" s="40"/>
      <c r="E101" s="22">
        <v>22404446</v>
      </c>
      <c r="F101" s="22"/>
      <c r="G101" s="22"/>
      <c r="H101" s="22">
        <f aca="true" t="shared" si="0" ref="H101:H106">E101-F101+G101</f>
        <v>22404446</v>
      </c>
      <c r="I101" s="22">
        <f aca="true" t="shared" si="1" ref="I101:I107">H101-P101</f>
        <v>7000</v>
      </c>
      <c r="J101" s="72"/>
      <c r="K101" s="22"/>
      <c r="L101" s="22"/>
      <c r="M101" s="72"/>
      <c r="N101" s="22"/>
      <c r="O101" s="73"/>
      <c r="P101" s="76">
        <v>22397446</v>
      </c>
    </row>
    <row r="102" spans="1:16" ht="13.5" customHeight="1">
      <c r="A102" s="39" t="s">
        <v>2</v>
      </c>
      <c r="B102" s="339" t="s">
        <v>8</v>
      </c>
      <c r="C102" s="340"/>
      <c r="D102" s="341"/>
      <c r="E102" s="22">
        <v>175000</v>
      </c>
      <c r="F102" s="22"/>
      <c r="G102" s="22"/>
      <c r="H102" s="22">
        <f t="shared" si="0"/>
        <v>175000</v>
      </c>
      <c r="I102" s="22">
        <f t="shared" si="1"/>
        <v>175000</v>
      </c>
      <c r="J102" s="72"/>
      <c r="K102" s="72"/>
      <c r="L102" s="72"/>
      <c r="M102" s="72"/>
      <c r="N102" s="72"/>
      <c r="O102" s="73"/>
      <c r="P102" s="76"/>
    </row>
    <row r="103" spans="1:16" ht="13.5" customHeight="1">
      <c r="A103" s="39">
        <v>150</v>
      </c>
      <c r="B103" s="336" t="s">
        <v>121</v>
      </c>
      <c r="C103" s="337"/>
      <c r="D103" s="338"/>
      <c r="E103" s="22">
        <v>18061</v>
      </c>
      <c r="F103" s="22"/>
      <c r="G103" s="22"/>
      <c r="H103" s="22">
        <f t="shared" si="0"/>
        <v>18061</v>
      </c>
      <c r="I103" s="22"/>
      <c r="J103" s="72"/>
      <c r="K103" s="22"/>
      <c r="L103" s="72"/>
      <c r="M103" s="72"/>
      <c r="N103" s="72"/>
      <c r="O103" s="73"/>
      <c r="P103" s="76">
        <f>H103</f>
        <v>18061</v>
      </c>
    </row>
    <row r="104" spans="1:16" ht="13.5" customHeight="1">
      <c r="A104" s="130">
        <v>600</v>
      </c>
      <c r="B104" s="339" t="s">
        <v>9</v>
      </c>
      <c r="C104" s="340"/>
      <c r="D104" s="341"/>
      <c r="E104" s="22">
        <v>21943345</v>
      </c>
      <c r="F104" s="22">
        <f>J9+I9</f>
        <v>1152825</v>
      </c>
      <c r="G104" s="10">
        <f>K9+L9</f>
        <v>1070000</v>
      </c>
      <c r="H104" s="22">
        <f t="shared" si="0"/>
        <v>21860520</v>
      </c>
      <c r="I104" s="22">
        <f t="shared" si="1"/>
        <v>6908289</v>
      </c>
      <c r="J104" s="22"/>
      <c r="K104" s="22">
        <v>1770000</v>
      </c>
      <c r="L104" s="22"/>
      <c r="M104" s="72"/>
      <c r="N104" s="72"/>
      <c r="O104" s="73"/>
      <c r="P104" s="76">
        <v>14952231</v>
      </c>
    </row>
    <row r="105" spans="1:16" ht="13.5" customHeight="1">
      <c r="A105" s="43">
        <v>630</v>
      </c>
      <c r="B105" s="339" t="s">
        <v>39</v>
      </c>
      <c r="C105" s="340"/>
      <c r="D105" s="341"/>
      <c r="E105" s="22">
        <v>40000</v>
      </c>
      <c r="F105" s="22"/>
      <c r="G105" s="22"/>
      <c r="H105" s="22">
        <f t="shared" si="0"/>
        <v>40000</v>
      </c>
      <c r="I105" s="22">
        <f t="shared" si="1"/>
        <v>40000</v>
      </c>
      <c r="J105" s="22"/>
      <c r="K105" s="22">
        <f>I105</f>
        <v>40000</v>
      </c>
      <c r="L105" s="22"/>
      <c r="M105" s="72"/>
      <c r="N105" s="72"/>
      <c r="O105" s="73"/>
      <c r="P105" s="76"/>
    </row>
    <row r="106" spans="1:16" ht="13.5" customHeight="1">
      <c r="A106" s="43">
        <v>700</v>
      </c>
      <c r="B106" s="336" t="s">
        <v>90</v>
      </c>
      <c r="C106" s="337"/>
      <c r="D106" s="338"/>
      <c r="E106" s="22">
        <v>4181146</v>
      </c>
      <c r="F106" s="22">
        <f>I19</f>
        <v>485000</v>
      </c>
      <c r="G106" s="22">
        <f>K19</f>
        <v>619920</v>
      </c>
      <c r="H106" s="22">
        <f t="shared" si="0"/>
        <v>4316066</v>
      </c>
      <c r="I106" s="10">
        <f t="shared" si="1"/>
        <v>4169066</v>
      </c>
      <c r="J106" s="22">
        <v>65600</v>
      </c>
      <c r="K106" s="22">
        <v>200000</v>
      </c>
      <c r="L106" s="72"/>
      <c r="M106" s="72"/>
      <c r="N106" s="72"/>
      <c r="O106" s="74"/>
      <c r="P106" s="22">
        <v>147000</v>
      </c>
    </row>
    <row r="107" spans="1:16" ht="13.5" customHeight="1">
      <c r="A107" s="43">
        <v>710</v>
      </c>
      <c r="B107" s="339" t="s">
        <v>17</v>
      </c>
      <c r="C107" s="340"/>
      <c r="D107" s="341"/>
      <c r="E107" s="10">
        <v>704000</v>
      </c>
      <c r="F107" s="10"/>
      <c r="G107" s="10">
        <f>K25</f>
        <v>27257</v>
      </c>
      <c r="H107" s="10">
        <f>E107-F107+G107</f>
        <v>731257</v>
      </c>
      <c r="I107" s="10">
        <f t="shared" si="1"/>
        <v>731257</v>
      </c>
      <c r="J107" s="10">
        <v>96401</v>
      </c>
      <c r="K107" s="11">
        <v>8856</v>
      </c>
      <c r="L107" s="10"/>
      <c r="M107" s="11"/>
      <c r="N107" s="11"/>
      <c r="O107" s="12"/>
      <c r="P107" s="10"/>
    </row>
    <row r="108" spans="1:16" ht="13.5" customHeight="1">
      <c r="A108" s="129">
        <v>720</v>
      </c>
      <c r="B108" s="339" t="s">
        <v>45</v>
      </c>
      <c r="C108" s="340"/>
      <c r="D108" s="341"/>
      <c r="E108" s="10">
        <v>2184283</v>
      </c>
      <c r="F108" s="10"/>
      <c r="G108" s="76"/>
      <c r="H108" s="10">
        <f>E108-F108+G108</f>
        <v>2184283</v>
      </c>
      <c r="I108" s="10">
        <f>H108-P108</f>
        <v>90854</v>
      </c>
      <c r="J108" s="10">
        <v>29282</v>
      </c>
      <c r="K108" s="11"/>
      <c r="L108" s="10"/>
      <c r="M108" s="11"/>
      <c r="N108" s="11"/>
      <c r="O108" s="12"/>
      <c r="P108" s="10">
        <v>2093429</v>
      </c>
    </row>
    <row r="109" spans="1:16" ht="15" customHeight="1">
      <c r="A109" s="43">
        <v>750</v>
      </c>
      <c r="B109" s="339" t="s">
        <v>36</v>
      </c>
      <c r="C109" s="340"/>
      <c r="D109" s="341"/>
      <c r="E109" s="10">
        <v>11525219</v>
      </c>
      <c r="F109" s="10"/>
      <c r="G109" s="10">
        <f>L30</f>
        <v>160000</v>
      </c>
      <c r="H109" s="10">
        <f>E109-F109+G109</f>
        <v>11685219</v>
      </c>
      <c r="I109" s="10">
        <f aca="true" t="shared" si="2" ref="I109:I122">H109-P109</f>
        <v>11509600</v>
      </c>
      <c r="J109" s="10">
        <v>7628000</v>
      </c>
      <c r="K109" s="10">
        <v>180000</v>
      </c>
      <c r="L109" s="10">
        <v>336000</v>
      </c>
      <c r="M109" s="11"/>
      <c r="N109" s="10">
        <v>70171</v>
      </c>
      <c r="O109" s="10"/>
      <c r="P109" s="10">
        <v>175619</v>
      </c>
    </row>
    <row r="110" spans="1:16" ht="60.75" customHeight="1">
      <c r="A110" s="43">
        <v>751</v>
      </c>
      <c r="B110" s="351" t="s">
        <v>28</v>
      </c>
      <c r="C110" s="352"/>
      <c r="D110" s="353"/>
      <c r="E110" s="10">
        <v>3200</v>
      </c>
      <c r="F110" s="10"/>
      <c r="G110" s="10"/>
      <c r="H110" s="10">
        <f aca="true" t="shared" si="3" ref="H110:H116">E110-F110+G110</f>
        <v>3200</v>
      </c>
      <c r="I110" s="10">
        <f t="shared" si="2"/>
        <v>3200</v>
      </c>
      <c r="J110" s="10">
        <v>3200</v>
      </c>
      <c r="K110" s="10"/>
      <c r="L110" s="10"/>
      <c r="M110" s="11"/>
      <c r="N110" s="10">
        <v>3116</v>
      </c>
      <c r="O110" s="12"/>
      <c r="P110" s="10"/>
    </row>
    <row r="111" spans="1:16" ht="14.25" customHeight="1">
      <c r="A111" s="164">
        <v>752</v>
      </c>
      <c r="B111" s="351" t="s">
        <v>141</v>
      </c>
      <c r="C111" s="352"/>
      <c r="D111" s="353"/>
      <c r="E111" s="10">
        <v>500</v>
      </c>
      <c r="F111" s="10"/>
      <c r="G111" s="10"/>
      <c r="H111" s="10">
        <f>E111-F111+G111</f>
        <v>500</v>
      </c>
      <c r="I111" s="10">
        <f>H111-P111</f>
        <v>500</v>
      </c>
      <c r="J111" s="10"/>
      <c r="K111" s="10"/>
      <c r="L111" s="10"/>
      <c r="M111" s="11"/>
      <c r="N111" s="10">
        <v>500</v>
      </c>
      <c r="O111" s="12"/>
      <c r="P111" s="10"/>
    </row>
    <row r="112" spans="1:16" ht="39.75" customHeight="1">
      <c r="A112" s="43">
        <v>754</v>
      </c>
      <c r="B112" s="336" t="s">
        <v>31</v>
      </c>
      <c r="C112" s="337"/>
      <c r="D112" s="338"/>
      <c r="E112" s="10">
        <v>1010379</v>
      </c>
      <c r="F112" s="10"/>
      <c r="G112" s="10">
        <f>K33</f>
        <v>94000</v>
      </c>
      <c r="H112" s="10">
        <f t="shared" si="3"/>
        <v>1104379</v>
      </c>
      <c r="I112" s="10">
        <f t="shared" si="2"/>
        <v>936379</v>
      </c>
      <c r="J112" s="10">
        <v>236000</v>
      </c>
      <c r="K112" s="10">
        <v>184179</v>
      </c>
      <c r="L112" s="10">
        <v>200000</v>
      </c>
      <c r="M112" s="11"/>
      <c r="N112" s="11">
        <v>200</v>
      </c>
      <c r="O112" s="12"/>
      <c r="P112" s="10">
        <v>168000</v>
      </c>
    </row>
    <row r="113" spans="1:16" ht="24" customHeight="1">
      <c r="A113" s="43">
        <v>757</v>
      </c>
      <c r="B113" s="336" t="s">
        <v>10</v>
      </c>
      <c r="C113" s="337"/>
      <c r="D113" s="338"/>
      <c r="E113" s="10">
        <v>2347890</v>
      </c>
      <c r="F113" s="10"/>
      <c r="G113" s="10"/>
      <c r="H113" s="18">
        <f t="shared" si="3"/>
        <v>2347890</v>
      </c>
      <c r="I113" s="10">
        <f t="shared" si="2"/>
        <v>2347890</v>
      </c>
      <c r="J113" s="11"/>
      <c r="K113" s="11"/>
      <c r="L113" s="11"/>
      <c r="M113" s="76">
        <f>I113</f>
        <v>2347890</v>
      </c>
      <c r="N113" s="10"/>
      <c r="O113" s="12"/>
      <c r="P113" s="10"/>
    </row>
    <row r="114" spans="1:16" ht="12.75" customHeight="1">
      <c r="A114" s="43">
        <v>758</v>
      </c>
      <c r="B114" s="336" t="s">
        <v>11</v>
      </c>
      <c r="C114" s="337"/>
      <c r="D114" s="338"/>
      <c r="E114" s="13">
        <v>7923956</v>
      </c>
      <c r="F114" s="13"/>
      <c r="G114" s="13">
        <f>K40</f>
        <v>86566</v>
      </c>
      <c r="H114" s="156">
        <f t="shared" si="3"/>
        <v>8010522</v>
      </c>
      <c r="I114" s="15">
        <f t="shared" si="2"/>
        <v>8010522</v>
      </c>
      <c r="J114" s="16"/>
      <c r="K114" s="16"/>
      <c r="L114" s="16"/>
      <c r="M114" s="17"/>
      <c r="N114" s="17"/>
      <c r="O114" s="18"/>
      <c r="P114" s="10"/>
    </row>
    <row r="115" spans="1:16" ht="12.75" customHeight="1">
      <c r="A115" s="43">
        <v>801</v>
      </c>
      <c r="B115" s="336" t="s">
        <v>12</v>
      </c>
      <c r="C115" s="337"/>
      <c r="D115" s="338"/>
      <c r="E115" s="13">
        <v>79025191</v>
      </c>
      <c r="F115" s="77">
        <f>I43+J43</f>
        <v>56700</v>
      </c>
      <c r="G115" s="77">
        <f>K43+L43</f>
        <v>56700</v>
      </c>
      <c r="H115" s="156">
        <f t="shared" si="3"/>
        <v>79025191</v>
      </c>
      <c r="I115" s="15">
        <f t="shared" si="2"/>
        <v>51475991</v>
      </c>
      <c r="J115" s="13">
        <v>26501029</v>
      </c>
      <c r="K115" s="138">
        <v>15204218</v>
      </c>
      <c r="L115" s="13">
        <v>1378773</v>
      </c>
      <c r="M115" s="16"/>
      <c r="N115" s="16"/>
      <c r="O115" s="18"/>
      <c r="P115" s="76">
        <v>27549200</v>
      </c>
    </row>
    <row r="116" spans="1:16" ht="12.75" customHeight="1">
      <c r="A116" s="43">
        <v>851</v>
      </c>
      <c r="B116" s="336" t="s">
        <v>13</v>
      </c>
      <c r="C116" s="337"/>
      <c r="D116" s="338"/>
      <c r="E116" s="10">
        <v>614000</v>
      </c>
      <c r="F116" s="10"/>
      <c r="G116" s="10"/>
      <c r="H116" s="18">
        <f t="shared" si="3"/>
        <v>614000</v>
      </c>
      <c r="I116" s="15">
        <f t="shared" si="2"/>
        <v>614000</v>
      </c>
      <c r="J116" s="10">
        <v>110800</v>
      </c>
      <c r="K116" s="10">
        <v>45000</v>
      </c>
      <c r="L116" s="10"/>
      <c r="M116" s="11"/>
      <c r="N116" s="11"/>
      <c r="O116" s="18"/>
      <c r="P116" s="10"/>
    </row>
    <row r="117" spans="1:16" ht="12" customHeight="1">
      <c r="A117" s="43">
        <v>852</v>
      </c>
      <c r="B117" s="336" t="s">
        <v>14</v>
      </c>
      <c r="C117" s="337"/>
      <c r="D117" s="338"/>
      <c r="E117" s="10">
        <v>5819270</v>
      </c>
      <c r="F117" s="10">
        <f>I53</f>
        <v>86566</v>
      </c>
      <c r="G117" s="10">
        <f>K53+L53</f>
        <v>0</v>
      </c>
      <c r="H117" s="18">
        <f aca="true" t="shared" si="4" ref="H117:H122">E117-F117+G117</f>
        <v>5732704</v>
      </c>
      <c r="I117" s="15">
        <f t="shared" si="2"/>
        <v>4917704</v>
      </c>
      <c r="J117" s="10">
        <v>1243740</v>
      </c>
      <c r="K117" s="10"/>
      <c r="L117" s="10">
        <v>3140444</v>
      </c>
      <c r="M117" s="11"/>
      <c r="N117" s="76">
        <v>2338840</v>
      </c>
      <c r="O117" s="18"/>
      <c r="P117" s="10">
        <v>815000</v>
      </c>
    </row>
    <row r="118" spans="1:16" ht="26.25" customHeight="1">
      <c r="A118" s="170">
        <v>853</v>
      </c>
      <c r="B118" s="391" t="s">
        <v>125</v>
      </c>
      <c r="C118" s="392"/>
      <c r="D118" s="393"/>
      <c r="E118" s="10">
        <v>46400</v>
      </c>
      <c r="F118" s="10"/>
      <c r="G118" s="10">
        <f>K56</f>
        <v>61000</v>
      </c>
      <c r="H118" s="18">
        <f t="shared" si="4"/>
        <v>107400</v>
      </c>
      <c r="I118" s="15">
        <f t="shared" si="2"/>
        <v>107400</v>
      </c>
      <c r="J118" s="10"/>
      <c r="K118" s="10">
        <f>I118</f>
        <v>107400</v>
      </c>
      <c r="L118" s="10"/>
      <c r="M118" s="11"/>
      <c r="N118" s="76"/>
      <c r="O118" s="18"/>
      <c r="P118" s="10"/>
    </row>
    <row r="119" spans="1:16" ht="25.5" customHeight="1">
      <c r="A119" s="43">
        <v>854</v>
      </c>
      <c r="B119" s="336" t="s">
        <v>15</v>
      </c>
      <c r="C119" s="337"/>
      <c r="D119" s="338"/>
      <c r="E119" s="10">
        <v>2611512</v>
      </c>
      <c r="F119" s="10"/>
      <c r="G119" s="10"/>
      <c r="H119" s="18">
        <f t="shared" si="4"/>
        <v>2611512</v>
      </c>
      <c r="I119" s="15">
        <f t="shared" si="2"/>
        <v>2611512</v>
      </c>
      <c r="J119" s="10">
        <v>2128032</v>
      </c>
      <c r="K119" s="10"/>
      <c r="L119" s="10">
        <v>255780</v>
      </c>
      <c r="M119" s="11"/>
      <c r="N119" s="11"/>
      <c r="O119" s="18"/>
      <c r="P119" s="10"/>
    </row>
    <row r="120" spans="1:16" ht="24.75" customHeight="1">
      <c r="A120" s="43">
        <v>900</v>
      </c>
      <c r="B120" s="336" t="s">
        <v>110</v>
      </c>
      <c r="C120" s="337"/>
      <c r="D120" s="338"/>
      <c r="E120" s="10">
        <v>5861543</v>
      </c>
      <c r="F120" s="10">
        <f>I59+J59</f>
        <v>604352</v>
      </c>
      <c r="G120" s="10">
        <f>K59+L59</f>
        <v>450400</v>
      </c>
      <c r="H120" s="18">
        <f t="shared" si="4"/>
        <v>5707591</v>
      </c>
      <c r="I120" s="15">
        <f t="shared" si="2"/>
        <v>2518300</v>
      </c>
      <c r="J120" s="10"/>
      <c r="K120" s="11"/>
      <c r="L120" s="11"/>
      <c r="M120" s="11"/>
      <c r="N120" s="11"/>
      <c r="O120" s="18"/>
      <c r="P120" s="10">
        <v>3189291</v>
      </c>
    </row>
    <row r="121" spans="1:16" ht="25.5" customHeight="1">
      <c r="A121" s="43">
        <v>921</v>
      </c>
      <c r="B121" s="336" t="s">
        <v>74</v>
      </c>
      <c r="C121" s="337"/>
      <c r="D121" s="338"/>
      <c r="E121" s="10">
        <v>6018950</v>
      </c>
      <c r="F121" s="10"/>
      <c r="G121" s="10"/>
      <c r="H121" s="18">
        <f t="shared" si="4"/>
        <v>6018950</v>
      </c>
      <c r="I121" s="15">
        <f t="shared" si="2"/>
        <v>2798950</v>
      </c>
      <c r="J121" s="11"/>
      <c r="K121" s="10">
        <v>2798950</v>
      </c>
      <c r="L121" s="10"/>
      <c r="M121" s="11"/>
      <c r="N121" s="11"/>
      <c r="O121" s="18"/>
      <c r="P121" s="10">
        <v>3220000</v>
      </c>
    </row>
    <row r="122" spans="1:16" ht="12.75" customHeight="1">
      <c r="A122" s="43">
        <v>926</v>
      </c>
      <c r="B122" s="336" t="s">
        <v>129</v>
      </c>
      <c r="C122" s="337"/>
      <c r="D122" s="338"/>
      <c r="E122" s="10">
        <v>1841155</v>
      </c>
      <c r="F122" s="10">
        <f>I74</f>
        <v>0</v>
      </c>
      <c r="G122" s="10">
        <f>K74</f>
        <v>188000</v>
      </c>
      <c r="H122" s="10">
        <f t="shared" si="4"/>
        <v>2029155</v>
      </c>
      <c r="I122" s="15">
        <f t="shared" si="2"/>
        <v>2014155</v>
      </c>
      <c r="J122" s="10">
        <v>434090</v>
      </c>
      <c r="K122" s="10">
        <v>310000</v>
      </c>
      <c r="L122" s="10">
        <v>800</v>
      </c>
      <c r="M122" s="11"/>
      <c r="N122" s="11"/>
      <c r="O122" s="18"/>
      <c r="P122" s="10">
        <v>15000</v>
      </c>
    </row>
    <row r="123" spans="1:16" ht="15.75" customHeight="1">
      <c r="A123" s="63" t="s">
        <v>19</v>
      </c>
      <c r="B123" s="348" t="s">
        <v>23</v>
      </c>
      <c r="C123" s="349"/>
      <c r="D123" s="350"/>
      <c r="E123" s="133">
        <f aca="true" t="shared" si="5" ref="E123:P123">SUM(E101:E109,E110:E122)</f>
        <v>176299446</v>
      </c>
      <c r="F123" s="133">
        <f>SUM(F101:F109,F110:F122)</f>
        <v>2385443</v>
      </c>
      <c r="G123" s="133">
        <f>SUM(G101:G122)</f>
        <v>2813843</v>
      </c>
      <c r="H123" s="133">
        <f t="shared" si="5"/>
        <v>176727846</v>
      </c>
      <c r="I123" s="133">
        <f t="shared" si="5"/>
        <v>101987569</v>
      </c>
      <c r="J123" s="133">
        <f t="shared" si="5"/>
        <v>38476174</v>
      </c>
      <c r="K123" s="133">
        <f t="shared" si="5"/>
        <v>20848603</v>
      </c>
      <c r="L123" s="133">
        <f t="shared" si="5"/>
        <v>5311797</v>
      </c>
      <c r="M123" s="133">
        <f t="shared" si="5"/>
        <v>2347890</v>
      </c>
      <c r="N123" s="133">
        <f t="shared" si="5"/>
        <v>2412827</v>
      </c>
      <c r="O123" s="133">
        <f t="shared" si="5"/>
        <v>0</v>
      </c>
      <c r="P123" s="133">
        <f t="shared" si="5"/>
        <v>74740277</v>
      </c>
    </row>
    <row r="124" spans="1:16" ht="6" customHeight="1">
      <c r="A124" s="132"/>
      <c r="B124" s="132"/>
      <c r="C124" s="132"/>
      <c r="D124" s="132"/>
      <c r="E124" s="342"/>
      <c r="F124" s="343"/>
      <c r="G124" s="131"/>
      <c r="H124" s="132"/>
      <c r="I124" s="20"/>
      <c r="J124" s="20"/>
      <c r="K124" s="19"/>
      <c r="L124" s="19"/>
      <c r="M124" s="19"/>
      <c r="N124" s="19"/>
      <c r="O124" s="8"/>
      <c r="P124" s="8"/>
    </row>
    <row r="125" spans="1:16" ht="15.75" customHeight="1">
      <c r="A125" s="173"/>
      <c r="B125" s="173"/>
      <c r="C125" s="173"/>
      <c r="D125" s="173"/>
      <c r="E125" s="172"/>
      <c r="F125" s="177"/>
      <c r="G125" s="172"/>
      <c r="H125" s="173"/>
      <c r="I125" s="173"/>
      <c r="J125" s="173"/>
      <c r="K125" s="19"/>
      <c r="L125" s="19"/>
      <c r="M125" s="19"/>
      <c r="N125" s="19"/>
      <c r="O125" s="171"/>
      <c r="P125" s="171"/>
    </row>
    <row r="126" spans="1:16" ht="19.5" customHeight="1">
      <c r="A126" s="173"/>
      <c r="B126" s="173"/>
      <c r="C126" s="173"/>
      <c r="D126" s="173"/>
      <c r="E126" s="172"/>
      <c r="F126" s="148"/>
      <c r="G126" s="172"/>
      <c r="H126" s="173"/>
      <c r="I126" s="173"/>
      <c r="J126" s="173"/>
      <c r="K126" s="19"/>
      <c r="L126" s="19"/>
      <c r="M126" s="19"/>
      <c r="N126" s="19"/>
      <c r="O126" s="171"/>
      <c r="P126" s="171"/>
    </row>
    <row r="127" spans="1:16" ht="9.75" customHeight="1">
      <c r="A127" s="173"/>
      <c r="B127" s="173"/>
      <c r="C127" s="173"/>
      <c r="D127" s="173"/>
      <c r="E127" s="172"/>
      <c r="F127" s="148"/>
      <c r="G127" s="172"/>
      <c r="H127" s="173"/>
      <c r="I127" s="173"/>
      <c r="J127" s="173"/>
      <c r="K127" s="19"/>
      <c r="L127" s="19"/>
      <c r="M127" s="19"/>
      <c r="N127" s="19"/>
      <c r="O127" s="171"/>
      <c r="P127" s="171"/>
    </row>
    <row r="128" spans="1:16" ht="6" customHeight="1">
      <c r="A128" s="173"/>
      <c r="B128" s="173"/>
      <c r="C128" s="173"/>
      <c r="D128" s="173"/>
      <c r="E128" s="172"/>
      <c r="F128" s="148"/>
      <c r="G128" s="172"/>
      <c r="H128" s="173"/>
      <c r="I128" s="173"/>
      <c r="J128" s="173"/>
      <c r="K128" s="19"/>
      <c r="L128" s="19"/>
      <c r="M128" s="19"/>
      <c r="N128" s="19"/>
      <c r="O128" s="171"/>
      <c r="P128" s="171"/>
    </row>
    <row r="129" spans="1:16" ht="6" customHeight="1">
      <c r="A129" s="173"/>
      <c r="B129" s="173"/>
      <c r="C129" s="173"/>
      <c r="D129" s="173"/>
      <c r="E129" s="172"/>
      <c r="F129" s="148"/>
      <c r="G129" s="172"/>
      <c r="H129" s="173"/>
      <c r="I129" s="173"/>
      <c r="J129" s="173"/>
      <c r="K129" s="19"/>
      <c r="L129" s="19"/>
      <c r="M129" s="19"/>
      <c r="N129" s="19"/>
      <c r="O129" s="171"/>
      <c r="P129" s="171"/>
    </row>
    <row r="130" spans="1:16" ht="6" customHeight="1">
      <c r="A130" s="173"/>
      <c r="B130" s="173"/>
      <c r="C130" s="173"/>
      <c r="D130" s="173"/>
      <c r="E130" s="172"/>
      <c r="F130" s="148"/>
      <c r="G130" s="172"/>
      <c r="H130" s="173"/>
      <c r="I130" s="173"/>
      <c r="J130" s="173"/>
      <c r="K130" s="19"/>
      <c r="L130" s="19"/>
      <c r="M130" s="19"/>
      <c r="N130" s="19"/>
      <c r="O130" s="171"/>
      <c r="P130" s="171"/>
    </row>
    <row r="131" spans="1:16" ht="6" customHeight="1">
      <c r="A131" s="173"/>
      <c r="B131" s="173"/>
      <c r="C131" s="173"/>
      <c r="D131" s="173"/>
      <c r="E131" s="172"/>
      <c r="F131" s="148"/>
      <c r="G131" s="172"/>
      <c r="H131" s="173"/>
      <c r="I131" s="173"/>
      <c r="J131" s="173"/>
      <c r="K131" s="19"/>
      <c r="L131" s="19"/>
      <c r="M131" s="19"/>
      <c r="N131" s="19"/>
      <c r="O131" s="171"/>
      <c r="P131" s="171"/>
    </row>
    <row r="132" spans="1:16" ht="39.75" customHeight="1">
      <c r="A132" s="147"/>
      <c r="B132" s="147"/>
      <c r="C132" s="147"/>
      <c r="D132" s="147"/>
      <c r="E132" s="146"/>
      <c r="F132" s="177"/>
      <c r="G132" s="146"/>
      <c r="H132" s="147"/>
      <c r="I132" s="147"/>
      <c r="J132" s="147"/>
      <c r="K132" s="19"/>
      <c r="L132" s="19"/>
      <c r="M132" s="19"/>
      <c r="N132" s="19"/>
      <c r="O132" s="145"/>
      <c r="P132" s="145"/>
    </row>
    <row r="133" spans="1:16" ht="6.75" customHeight="1">
      <c r="A133" s="147"/>
      <c r="B133" s="147"/>
      <c r="C133" s="147"/>
      <c r="D133" s="147"/>
      <c r="E133" s="146"/>
      <c r="F133" s="148"/>
      <c r="G133" s="146"/>
      <c r="H133" s="147"/>
      <c r="I133" s="147"/>
      <c r="J133" s="147"/>
      <c r="K133" s="19"/>
      <c r="L133" s="19"/>
      <c r="M133" s="19"/>
      <c r="N133" s="19"/>
      <c r="O133" s="145"/>
      <c r="P133" s="145"/>
    </row>
    <row r="134" spans="1:16" ht="12" customHeight="1">
      <c r="A134" s="44" t="s">
        <v>46</v>
      </c>
      <c r="B134" s="346" t="s">
        <v>84</v>
      </c>
      <c r="C134" s="346"/>
      <c r="D134" s="346"/>
      <c r="E134" s="346"/>
      <c r="F134" s="346"/>
      <c r="G134" s="347"/>
      <c r="H134" s="118">
        <f>I123-H139-H140-H143-H144</f>
        <v>72874733</v>
      </c>
      <c r="I134" s="46"/>
      <c r="J134" s="47"/>
      <c r="K134" s="112"/>
      <c r="L134" s="19"/>
      <c r="M134" s="19"/>
      <c r="N134" s="19"/>
      <c r="O134" s="8"/>
      <c r="P134" s="8"/>
    </row>
    <row r="135" spans="1:16" ht="11.25" customHeight="1">
      <c r="A135" s="48" t="s">
        <v>47</v>
      </c>
      <c r="B135" s="344" t="s">
        <v>43</v>
      </c>
      <c r="C135" s="344"/>
      <c r="D135" s="344"/>
      <c r="E135" s="344"/>
      <c r="F135" s="344"/>
      <c r="G135" s="345"/>
      <c r="H135" s="49">
        <f>J123</f>
        <v>38476174</v>
      </c>
      <c r="I135" s="46"/>
      <c r="J135" s="342"/>
      <c r="K135" s="342"/>
      <c r="L135" s="19"/>
      <c r="M135" s="19"/>
      <c r="N135" s="19"/>
      <c r="O135" s="8"/>
      <c r="P135" s="8"/>
    </row>
    <row r="136" spans="1:16" ht="12" customHeight="1">
      <c r="A136" s="48" t="s">
        <v>48</v>
      </c>
      <c r="B136" s="344" t="s">
        <v>49</v>
      </c>
      <c r="C136" s="344"/>
      <c r="D136" s="344"/>
      <c r="E136" s="344"/>
      <c r="F136" s="344"/>
      <c r="G136" s="345"/>
      <c r="H136" s="119">
        <f>H134-H135</f>
        <v>34398559</v>
      </c>
      <c r="I136" s="50">
        <f>H134+H137+H140+H144+H146+H147+H148+H150</f>
        <v>107452274</v>
      </c>
      <c r="J136" s="342"/>
      <c r="K136" s="381"/>
      <c r="L136" s="19"/>
      <c r="M136" s="19"/>
      <c r="N136" s="19"/>
      <c r="O136" s="8"/>
      <c r="P136" s="8"/>
    </row>
    <row r="137" spans="1:16" ht="12" customHeight="1">
      <c r="A137" s="48" t="s">
        <v>50</v>
      </c>
      <c r="B137" s="344" t="s">
        <v>51</v>
      </c>
      <c r="C137" s="344"/>
      <c r="D137" s="344"/>
      <c r="E137" s="344"/>
      <c r="F137" s="344"/>
      <c r="G137" s="345"/>
      <c r="H137" s="49">
        <f>H138+H139</f>
        <v>23814527</v>
      </c>
      <c r="I137" s="46"/>
      <c r="J137" s="20"/>
      <c r="K137" s="19"/>
      <c r="L137" s="19"/>
      <c r="M137" s="19"/>
      <c r="N137" s="19"/>
      <c r="O137" s="8"/>
      <c r="P137" s="8"/>
    </row>
    <row r="138" spans="1:16" ht="12" customHeight="1">
      <c r="A138" s="48"/>
      <c r="B138" s="379" t="s">
        <v>75</v>
      </c>
      <c r="C138" s="379"/>
      <c r="D138" s="379"/>
      <c r="E138" s="379"/>
      <c r="F138" s="379"/>
      <c r="G138" s="51"/>
      <c r="H138" s="49">
        <v>2965924</v>
      </c>
      <c r="I138" s="46"/>
      <c r="J138" s="20"/>
      <c r="K138" s="19"/>
      <c r="L138" s="19"/>
      <c r="M138" s="19"/>
      <c r="N138" s="19"/>
      <c r="O138" s="8"/>
      <c r="P138" s="8"/>
    </row>
    <row r="139" spans="1:16" ht="12" customHeight="1">
      <c r="A139" s="48"/>
      <c r="B139" s="379" t="s">
        <v>76</v>
      </c>
      <c r="C139" s="379"/>
      <c r="D139" s="379"/>
      <c r="E139" s="379"/>
      <c r="F139" s="379"/>
      <c r="G139" s="51"/>
      <c r="H139" s="49">
        <f>K123</f>
        <v>20848603</v>
      </c>
      <c r="I139" s="46"/>
      <c r="J139" s="20"/>
      <c r="K139" s="19"/>
      <c r="L139" s="19"/>
      <c r="M139" s="19"/>
      <c r="N139" s="19"/>
      <c r="O139" s="8"/>
      <c r="P139" s="8"/>
    </row>
    <row r="140" spans="1:16" ht="12" customHeight="1">
      <c r="A140" s="48" t="s">
        <v>52</v>
      </c>
      <c r="B140" s="344" t="s">
        <v>44</v>
      </c>
      <c r="C140" s="344"/>
      <c r="D140" s="344"/>
      <c r="E140" s="344"/>
      <c r="F140" s="344"/>
      <c r="G140" s="345"/>
      <c r="H140" s="49">
        <f>L123</f>
        <v>5311797</v>
      </c>
      <c r="I140" s="46"/>
      <c r="J140" s="20"/>
      <c r="K140" s="19"/>
      <c r="L140" s="19"/>
      <c r="M140" s="19"/>
      <c r="N140" s="19"/>
      <c r="O140" s="8"/>
      <c r="P140" s="8"/>
    </row>
    <row r="141" spans="1:16" ht="12" customHeight="1">
      <c r="A141" s="52" t="s">
        <v>53</v>
      </c>
      <c r="B141" s="334" t="s">
        <v>118</v>
      </c>
      <c r="C141" s="334"/>
      <c r="D141" s="334"/>
      <c r="E141" s="334"/>
      <c r="F141" s="334"/>
      <c r="G141" s="335"/>
      <c r="H141" s="53">
        <f>H143+H142</f>
        <v>20800048</v>
      </c>
      <c r="I141" s="46"/>
      <c r="J141" s="20"/>
      <c r="K141" s="19"/>
      <c r="L141" s="19"/>
      <c r="M141" s="19"/>
      <c r="N141" s="19"/>
      <c r="O141" s="8"/>
      <c r="P141" s="8"/>
    </row>
    <row r="142" spans="1:16" ht="12" customHeight="1">
      <c r="A142" s="48"/>
      <c r="B142" s="379" t="s">
        <v>77</v>
      </c>
      <c r="C142" s="379"/>
      <c r="D142" s="379"/>
      <c r="E142" s="379"/>
      <c r="F142" s="379"/>
      <c r="G142" s="51"/>
      <c r="H142" s="53">
        <v>20195502</v>
      </c>
      <c r="I142" s="46"/>
      <c r="J142" s="20"/>
      <c r="K142" s="19"/>
      <c r="L142" s="19"/>
      <c r="M142" s="19"/>
      <c r="N142" s="19"/>
      <c r="O142" s="8"/>
      <c r="P142" s="8"/>
    </row>
    <row r="143" spans="1:16" ht="12" customHeight="1">
      <c r="A143" s="48"/>
      <c r="B143" s="379" t="s">
        <v>78</v>
      </c>
      <c r="C143" s="379"/>
      <c r="D143" s="379"/>
      <c r="E143" s="379"/>
      <c r="F143" s="379"/>
      <c r="G143" s="51"/>
      <c r="H143" s="53">
        <v>604546</v>
      </c>
      <c r="I143" s="46"/>
      <c r="J143" s="20"/>
      <c r="K143" s="19"/>
      <c r="L143" s="19"/>
      <c r="M143" s="19"/>
      <c r="N143" s="19"/>
      <c r="O143" s="8"/>
      <c r="P143" s="8"/>
    </row>
    <row r="144" spans="1:16" ht="12" customHeight="1">
      <c r="A144" s="52" t="s">
        <v>54</v>
      </c>
      <c r="B144" s="334" t="s">
        <v>34</v>
      </c>
      <c r="C144" s="334"/>
      <c r="D144" s="334"/>
      <c r="E144" s="334"/>
      <c r="F144" s="334"/>
      <c r="G144" s="335"/>
      <c r="H144" s="53">
        <f>M123</f>
        <v>2347890</v>
      </c>
      <c r="I144" s="46"/>
      <c r="J144" s="21"/>
      <c r="K144" s="8"/>
      <c r="L144" s="8"/>
      <c r="M144" s="8"/>
      <c r="N144" s="8"/>
      <c r="O144" s="8"/>
      <c r="P144" s="8"/>
    </row>
    <row r="145" spans="1:16" ht="12" customHeight="1">
      <c r="A145" s="52" t="s">
        <v>55</v>
      </c>
      <c r="B145" s="334" t="s">
        <v>115</v>
      </c>
      <c r="C145" s="334"/>
      <c r="D145" s="334"/>
      <c r="E145" s="334"/>
      <c r="F145" s="334"/>
      <c r="G145" s="335"/>
      <c r="H145" s="53"/>
      <c r="I145" s="46"/>
      <c r="J145" s="21"/>
      <c r="K145" s="8"/>
      <c r="L145" s="8"/>
      <c r="M145" s="8"/>
      <c r="N145" s="8"/>
      <c r="O145" s="8"/>
      <c r="P145" s="8"/>
    </row>
    <row r="146" spans="1:16" ht="12.75" customHeight="1">
      <c r="A146" s="155" t="s">
        <v>56</v>
      </c>
      <c r="B146" s="334" t="s">
        <v>64</v>
      </c>
      <c r="C146" s="334"/>
      <c r="D146" s="334"/>
      <c r="E146" s="334"/>
      <c r="F146" s="334"/>
      <c r="G146" s="335"/>
      <c r="H146" s="53">
        <f>N123</f>
        <v>2412827</v>
      </c>
      <c r="I146" s="46"/>
      <c r="J146" s="21"/>
      <c r="K146" s="8"/>
      <c r="L146" s="8"/>
      <c r="M146" s="8"/>
      <c r="N146" s="8"/>
      <c r="O146" s="8"/>
      <c r="P146" s="8"/>
    </row>
    <row r="147" spans="1:16" ht="26.25" customHeight="1">
      <c r="A147" s="52" t="s">
        <v>57</v>
      </c>
      <c r="B147" s="334" t="s">
        <v>58</v>
      </c>
      <c r="C147" s="334"/>
      <c r="D147" s="334"/>
      <c r="E147" s="334"/>
      <c r="F147" s="334"/>
      <c r="G147" s="335"/>
      <c r="H147" s="49">
        <v>340500</v>
      </c>
      <c r="I147" s="46"/>
      <c r="J147" s="21"/>
      <c r="K147" s="8"/>
      <c r="L147" s="8"/>
      <c r="M147" s="8"/>
      <c r="N147" s="8"/>
      <c r="O147" s="8"/>
      <c r="P147" s="8"/>
    </row>
    <row r="148" spans="1:16" ht="26.25" customHeight="1">
      <c r="A148" s="48" t="s">
        <v>59</v>
      </c>
      <c r="B148" s="334" t="s">
        <v>138</v>
      </c>
      <c r="C148" s="334"/>
      <c r="D148" s="334"/>
      <c r="E148" s="334"/>
      <c r="F148" s="334"/>
      <c r="G148" s="335"/>
      <c r="H148" s="49">
        <f>O123</f>
        <v>0</v>
      </c>
      <c r="I148" s="46"/>
      <c r="J148" s="21"/>
      <c r="K148" s="8"/>
      <c r="L148" s="8"/>
      <c r="M148" s="8"/>
      <c r="N148" s="8"/>
      <c r="O148" s="8"/>
      <c r="P148" s="8"/>
    </row>
    <row r="149" spans="1:16" ht="25.5" customHeight="1">
      <c r="A149" s="48" t="s">
        <v>60</v>
      </c>
      <c r="B149" s="334" t="s">
        <v>61</v>
      </c>
      <c r="C149" s="334"/>
      <c r="D149" s="334"/>
      <c r="E149" s="334"/>
      <c r="F149" s="334"/>
      <c r="G149" s="335"/>
      <c r="H149" s="49"/>
      <c r="I149" s="46"/>
      <c r="J149" s="21"/>
      <c r="K149" s="8"/>
      <c r="L149" s="8"/>
      <c r="M149" s="8"/>
      <c r="N149" s="8"/>
      <c r="O149" s="8"/>
      <c r="P149" s="8"/>
    </row>
    <row r="150" spans="1:16" ht="39.75" customHeight="1">
      <c r="A150" s="54" t="s">
        <v>62</v>
      </c>
      <c r="B150" s="359" t="s">
        <v>63</v>
      </c>
      <c r="C150" s="359"/>
      <c r="D150" s="359"/>
      <c r="E150" s="359"/>
      <c r="F150" s="359"/>
      <c r="G150" s="360"/>
      <c r="H150" s="55">
        <v>350000</v>
      </c>
      <c r="I150" s="46"/>
      <c r="J150" s="21"/>
      <c r="K150" s="8"/>
      <c r="L150" s="8"/>
      <c r="M150" s="8"/>
      <c r="N150" s="8"/>
      <c r="O150" s="8"/>
      <c r="P150" s="8"/>
    </row>
    <row r="151" spans="1:16" ht="4.5" customHeight="1">
      <c r="A151" s="151"/>
      <c r="B151" s="152"/>
      <c r="C151" s="152"/>
      <c r="D151" s="152"/>
      <c r="E151" s="152"/>
      <c r="F151" s="152"/>
      <c r="G151" s="152"/>
      <c r="H151" s="58"/>
      <c r="I151" s="58"/>
      <c r="J151" s="21"/>
      <c r="K151" s="144"/>
      <c r="L151" s="144"/>
      <c r="M151" s="144"/>
      <c r="N151" s="144"/>
      <c r="O151" s="144"/>
      <c r="P151" s="144"/>
    </row>
    <row r="152" spans="1:16" ht="6" customHeight="1">
      <c r="A152" s="56"/>
      <c r="B152" s="149"/>
      <c r="C152" s="149"/>
      <c r="D152" s="149"/>
      <c r="E152" s="149"/>
      <c r="F152" s="149"/>
      <c r="G152" s="149"/>
      <c r="H152" s="57"/>
      <c r="I152" s="58"/>
      <c r="J152" s="21"/>
      <c r="K152" s="150"/>
      <c r="L152" s="150"/>
      <c r="M152" s="150"/>
      <c r="N152" s="150"/>
      <c r="O152" s="150"/>
      <c r="P152" s="150"/>
    </row>
    <row r="153" spans="1:16" ht="15.75" customHeight="1">
      <c r="A153" s="59" t="s">
        <v>22</v>
      </c>
      <c r="B153" s="336" t="s">
        <v>81</v>
      </c>
      <c r="C153" s="337"/>
      <c r="D153" s="337"/>
      <c r="E153" s="337"/>
      <c r="F153" s="337"/>
      <c r="G153" s="338"/>
      <c r="H153" s="60">
        <v>3535040</v>
      </c>
      <c r="I153" s="61"/>
      <c r="J153" s="21"/>
      <c r="K153" s="8"/>
      <c r="L153" s="8"/>
      <c r="M153" s="8"/>
      <c r="N153" s="8"/>
      <c r="O153" s="8"/>
      <c r="P153" s="8"/>
    </row>
    <row r="154" spans="1:16" ht="14.25" customHeight="1">
      <c r="A154" s="43" t="s">
        <v>22</v>
      </c>
      <c r="B154" s="336" t="s">
        <v>82</v>
      </c>
      <c r="C154" s="337"/>
      <c r="D154" s="337"/>
      <c r="E154" s="337"/>
      <c r="F154" s="337"/>
      <c r="G154" s="338"/>
      <c r="H154" s="41">
        <v>400000</v>
      </c>
      <c r="I154" s="62"/>
      <c r="J154" s="21"/>
      <c r="K154" s="8"/>
      <c r="L154" s="8"/>
      <c r="M154" s="8"/>
      <c r="N154" s="8"/>
      <c r="O154" s="8"/>
      <c r="P154" s="8"/>
    </row>
    <row r="155" spans="1:16" ht="27.75" customHeight="1">
      <c r="A155" s="43" t="s">
        <v>106</v>
      </c>
      <c r="B155" s="336" t="s">
        <v>107</v>
      </c>
      <c r="C155" s="337"/>
      <c r="D155" s="337"/>
      <c r="E155" s="337"/>
      <c r="F155" s="337"/>
      <c r="G155" s="338"/>
      <c r="H155" s="41">
        <v>3000000</v>
      </c>
      <c r="I155" s="62"/>
      <c r="J155" s="21"/>
      <c r="K155" s="8"/>
      <c r="L155" s="8"/>
      <c r="M155" s="8"/>
      <c r="N155" s="8"/>
      <c r="O155" s="8"/>
      <c r="P155" s="8"/>
    </row>
    <row r="156" spans="1:16" ht="14.25" customHeight="1">
      <c r="A156" s="63" t="s">
        <v>20</v>
      </c>
      <c r="B156" s="348" t="s">
        <v>24</v>
      </c>
      <c r="C156" s="349"/>
      <c r="D156" s="349"/>
      <c r="E156" s="349"/>
      <c r="F156" s="349"/>
      <c r="G156" s="350"/>
      <c r="H156" s="64">
        <f>H153+H154+H155</f>
        <v>6935040</v>
      </c>
      <c r="I156" s="65"/>
      <c r="J156" s="21"/>
      <c r="K156" s="8"/>
      <c r="L156" s="8"/>
      <c r="M156" s="8"/>
      <c r="N156" s="8"/>
      <c r="O156" s="8"/>
      <c r="P156" s="8"/>
    </row>
    <row r="157" spans="1:16" ht="14.25" customHeight="1">
      <c r="A157" s="66" t="s">
        <v>21</v>
      </c>
      <c r="B157" s="361" t="s">
        <v>83</v>
      </c>
      <c r="C157" s="362"/>
      <c r="D157" s="362"/>
      <c r="E157" s="362"/>
      <c r="F157" s="362"/>
      <c r="G157" s="363"/>
      <c r="H157" s="78">
        <f>H156+H123</f>
        <v>183662886</v>
      </c>
      <c r="I157" s="23"/>
      <c r="J157" s="21"/>
      <c r="K157" s="8"/>
      <c r="L157" s="8"/>
      <c r="M157" s="8"/>
      <c r="N157" s="8"/>
      <c r="O157" s="8"/>
      <c r="P157" s="8"/>
    </row>
    <row r="158" spans="1:16" ht="9.75" customHeight="1">
      <c r="A158" s="67"/>
      <c r="B158" s="68"/>
      <c r="C158" s="68"/>
      <c r="D158" s="68"/>
      <c r="E158" s="68"/>
      <c r="F158" s="68"/>
      <c r="G158" s="68"/>
      <c r="H158" s="69"/>
      <c r="I158" s="23"/>
      <c r="J158" s="21"/>
      <c r="K158" s="8"/>
      <c r="L158" s="8"/>
      <c r="M158" s="8"/>
      <c r="N158" s="8"/>
      <c r="O158" s="8"/>
      <c r="P158" s="8"/>
    </row>
    <row r="159" spans="1:16" ht="23.25" customHeight="1">
      <c r="A159" s="67"/>
      <c r="B159" s="68"/>
      <c r="C159" s="68"/>
      <c r="D159" s="68"/>
      <c r="E159" s="68"/>
      <c r="F159" s="68"/>
      <c r="G159" s="68"/>
      <c r="H159" s="69"/>
      <c r="I159" s="23"/>
      <c r="J159" s="21"/>
      <c r="K159" s="145"/>
      <c r="L159" s="145"/>
      <c r="M159" s="145"/>
      <c r="N159" s="145"/>
      <c r="O159" s="145"/>
      <c r="P159" s="145"/>
    </row>
    <row r="160" spans="1:16" ht="19.5" customHeight="1">
      <c r="A160" s="67"/>
      <c r="B160" s="68"/>
      <c r="C160" s="68"/>
      <c r="D160" s="68"/>
      <c r="E160" s="68"/>
      <c r="F160" s="68"/>
      <c r="G160" s="68"/>
      <c r="H160" s="69"/>
      <c r="I160" s="23"/>
      <c r="J160" s="21"/>
      <c r="K160" s="150"/>
      <c r="L160" s="150"/>
      <c r="M160" s="150"/>
      <c r="N160" s="150"/>
      <c r="O160" s="150"/>
      <c r="P160" s="150"/>
    </row>
    <row r="161" spans="1:16" ht="19.5" customHeight="1">
      <c r="A161" s="67"/>
      <c r="B161" s="68"/>
      <c r="C161" s="68"/>
      <c r="D161" s="68"/>
      <c r="E161" s="68"/>
      <c r="F161" s="68"/>
      <c r="G161" s="68"/>
      <c r="H161" s="69"/>
      <c r="I161" s="23"/>
      <c r="J161" s="21"/>
      <c r="K161" s="150"/>
      <c r="L161" s="150"/>
      <c r="M161" s="150"/>
      <c r="N161" s="150"/>
      <c r="O161" s="150"/>
      <c r="P161" s="150"/>
    </row>
    <row r="162" spans="1:16" ht="39" customHeight="1">
      <c r="A162" s="67"/>
      <c r="B162" s="68"/>
      <c r="C162" s="68"/>
      <c r="D162" s="68"/>
      <c r="E162" s="68"/>
      <c r="F162" s="68"/>
      <c r="G162" s="68"/>
      <c r="H162" s="69"/>
      <c r="I162" s="23"/>
      <c r="J162" s="21"/>
      <c r="K162" s="150"/>
      <c r="L162" s="150"/>
      <c r="M162" s="150"/>
      <c r="N162" s="150"/>
      <c r="O162" s="150"/>
      <c r="P162" s="150"/>
    </row>
    <row r="163" spans="1:16" ht="15" customHeight="1">
      <c r="A163" s="67"/>
      <c r="B163" s="68"/>
      <c r="C163" s="68"/>
      <c r="D163" s="68"/>
      <c r="E163" s="68"/>
      <c r="F163" s="68"/>
      <c r="G163" s="68"/>
      <c r="H163" s="69"/>
      <c r="I163" s="23"/>
      <c r="J163" s="21"/>
      <c r="K163" s="145"/>
      <c r="L163" s="145"/>
      <c r="M163" s="145"/>
      <c r="N163" s="145"/>
      <c r="O163" s="145"/>
      <c r="P163" s="145"/>
    </row>
    <row r="164" spans="1:16" ht="16.5" customHeight="1">
      <c r="A164" s="67"/>
      <c r="B164" s="68"/>
      <c r="C164" s="68"/>
      <c r="D164" s="68"/>
      <c r="E164" s="68"/>
      <c r="F164" s="68"/>
      <c r="G164" s="68"/>
      <c r="H164" s="69"/>
      <c r="I164" s="23"/>
      <c r="J164" s="21"/>
      <c r="K164" s="145"/>
      <c r="L164" s="145"/>
      <c r="M164" s="145"/>
      <c r="N164" s="145"/>
      <c r="O164" s="145"/>
      <c r="P164" s="145"/>
    </row>
    <row r="165" spans="1:16" ht="16.5" customHeight="1">
      <c r="A165" s="67"/>
      <c r="B165" s="68"/>
      <c r="C165" s="68"/>
      <c r="D165" s="68"/>
      <c r="E165" s="68"/>
      <c r="F165" s="68"/>
      <c r="G165" s="68"/>
      <c r="H165" s="69"/>
      <c r="I165" s="23"/>
      <c r="J165" s="21"/>
      <c r="K165" s="153"/>
      <c r="L165" s="153"/>
      <c r="M165" s="153"/>
      <c r="N165" s="153"/>
      <c r="O165" s="153"/>
      <c r="P165" s="153"/>
    </row>
    <row r="166" spans="1:16" ht="16.5" customHeight="1">
      <c r="A166" s="67"/>
      <c r="B166" s="68"/>
      <c r="C166" s="68"/>
      <c r="D166" s="68"/>
      <c r="E166" s="68"/>
      <c r="F166" s="68"/>
      <c r="G166" s="68"/>
      <c r="H166" s="69"/>
      <c r="I166" s="23"/>
      <c r="J166" s="21"/>
      <c r="K166" s="153"/>
      <c r="L166" s="153"/>
      <c r="M166" s="153"/>
      <c r="N166" s="153"/>
      <c r="O166" s="153"/>
      <c r="P166" s="153"/>
    </row>
    <row r="167" spans="1:16" ht="10.5" customHeight="1">
      <c r="A167" s="67"/>
      <c r="B167" s="68"/>
      <c r="C167" s="68"/>
      <c r="D167" s="68"/>
      <c r="E167" s="68"/>
      <c r="F167" s="68"/>
      <c r="G167" s="68"/>
      <c r="H167" s="69"/>
      <c r="I167" s="23"/>
      <c r="J167" s="21"/>
      <c r="K167" s="153"/>
      <c r="L167" s="153"/>
      <c r="M167" s="153"/>
      <c r="N167" s="153"/>
      <c r="O167" s="153"/>
      <c r="P167" s="153"/>
    </row>
    <row r="168" spans="1:16" ht="12" customHeight="1">
      <c r="A168" s="67"/>
      <c r="B168" s="68"/>
      <c r="C168" s="68"/>
      <c r="D168" s="68"/>
      <c r="E168" s="68"/>
      <c r="F168" s="68"/>
      <c r="G168" s="68"/>
      <c r="H168" s="69"/>
      <c r="I168" s="23"/>
      <c r="J168" s="21"/>
      <c r="K168" s="145"/>
      <c r="L168" s="145"/>
      <c r="M168" s="145"/>
      <c r="N168" s="145"/>
      <c r="O168" s="145"/>
      <c r="P168" s="145"/>
    </row>
    <row r="169" spans="1:16" ht="6.75" customHeight="1">
      <c r="A169" s="67"/>
      <c r="B169" s="68"/>
      <c r="C169" s="68"/>
      <c r="D169" s="68"/>
      <c r="E169" s="68"/>
      <c r="F169" s="68"/>
      <c r="G169" s="68"/>
      <c r="H169" s="69"/>
      <c r="I169" s="23"/>
      <c r="J169" s="21"/>
      <c r="K169" s="145"/>
      <c r="L169" s="145"/>
      <c r="M169" s="145"/>
      <c r="N169" s="145"/>
      <c r="O169" s="145"/>
      <c r="P169" s="145"/>
    </row>
    <row r="170" spans="1:16" ht="9.75" customHeight="1">
      <c r="A170" s="67"/>
      <c r="B170" s="68"/>
      <c r="C170" s="68"/>
      <c r="D170" s="68"/>
      <c r="E170" s="68"/>
      <c r="F170" s="68"/>
      <c r="G170" s="68"/>
      <c r="H170" s="69"/>
      <c r="I170" s="23"/>
      <c r="J170" s="21"/>
      <c r="K170" s="8"/>
      <c r="L170" s="8"/>
      <c r="M170" s="8"/>
      <c r="N170" s="8"/>
      <c r="O170" s="8"/>
      <c r="P170" s="8"/>
    </row>
    <row r="171" spans="1:16" ht="15.75" customHeight="1">
      <c r="A171" s="42" t="s">
        <v>4</v>
      </c>
      <c r="B171" s="374" t="s">
        <v>185</v>
      </c>
      <c r="C171" s="375"/>
      <c r="D171" s="375"/>
      <c r="E171" s="375"/>
      <c r="F171" s="375"/>
      <c r="G171" s="375"/>
      <c r="H171" s="366"/>
      <c r="I171" s="365">
        <f>Dochody!E39</f>
        <v>176299446</v>
      </c>
      <c r="J171" s="366"/>
      <c r="K171" s="8"/>
      <c r="L171" s="8"/>
      <c r="M171" s="8"/>
      <c r="N171" s="8"/>
      <c r="O171" s="8"/>
      <c r="P171" s="8"/>
    </row>
    <row r="172" spans="1:16" ht="15.75" customHeight="1">
      <c r="A172" s="42"/>
      <c r="B172" s="367" t="s">
        <v>25</v>
      </c>
      <c r="C172" s="370"/>
      <c r="D172" s="370"/>
      <c r="E172" s="370"/>
      <c r="F172" s="370"/>
      <c r="G172" s="370"/>
      <c r="H172" s="368"/>
      <c r="I172" s="369">
        <f>Dochody!F39+Dochody!G39</f>
        <v>0</v>
      </c>
      <c r="J172" s="368"/>
      <c r="K172" s="8"/>
      <c r="L172" s="8"/>
      <c r="M172" s="8"/>
      <c r="N172" s="8"/>
      <c r="O172" s="8"/>
      <c r="P172" s="8"/>
    </row>
    <row r="173" spans="1:16" ht="15.75" customHeight="1">
      <c r="A173" s="42"/>
      <c r="B173" s="367" t="s">
        <v>109</v>
      </c>
      <c r="C173" s="370"/>
      <c r="D173" s="370"/>
      <c r="E173" s="370"/>
      <c r="F173" s="370"/>
      <c r="G173" s="370"/>
      <c r="H173" s="368"/>
      <c r="I173" s="369">
        <f>Dochody!H39+Dochody!I39</f>
        <v>428400</v>
      </c>
      <c r="J173" s="368"/>
      <c r="K173" s="8"/>
      <c r="L173" s="8"/>
      <c r="M173" s="8"/>
      <c r="N173" s="8"/>
      <c r="O173" s="8"/>
      <c r="P173" s="8"/>
    </row>
    <row r="174" spans="1:16" ht="17.25" customHeight="1">
      <c r="A174" s="42" t="s">
        <v>5</v>
      </c>
      <c r="B174" s="367" t="s">
        <v>37</v>
      </c>
      <c r="C174" s="370"/>
      <c r="D174" s="370"/>
      <c r="E174" s="370"/>
      <c r="F174" s="370"/>
      <c r="G174" s="370"/>
      <c r="H174" s="368"/>
      <c r="I174" s="365">
        <f>I171+I173-I172</f>
        <v>176727846</v>
      </c>
      <c r="J174" s="366"/>
      <c r="K174" s="8"/>
      <c r="L174" s="8"/>
      <c r="M174" s="8"/>
      <c r="N174" s="8"/>
      <c r="O174" s="8"/>
      <c r="P174" s="8"/>
    </row>
    <row r="175" spans="1:16" ht="16.5" customHeight="1">
      <c r="A175" s="70" t="s">
        <v>6</v>
      </c>
      <c r="B175" s="371" t="s">
        <v>114</v>
      </c>
      <c r="C175" s="372"/>
      <c r="D175" s="372"/>
      <c r="E175" s="372"/>
      <c r="F175" s="372"/>
      <c r="G175" s="372"/>
      <c r="H175" s="373"/>
      <c r="I175" s="365">
        <f>Dochody!J47</f>
        <v>6900000</v>
      </c>
      <c r="J175" s="366"/>
      <c r="K175" s="8"/>
      <c r="L175" s="8"/>
      <c r="M175" s="8"/>
      <c r="N175" s="8"/>
      <c r="O175" s="8"/>
      <c r="P175" s="8"/>
    </row>
    <row r="176" spans="1:16" ht="43.5" customHeight="1">
      <c r="A176" s="70" t="s">
        <v>65</v>
      </c>
      <c r="B176" s="371" t="s">
        <v>111</v>
      </c>
      <c r="C176" s="372"/>
      <c r="D176" s="372"/>
      <c r="E176" s="372"/>
      <c r="F176" s="372"/>
      <c r="G176" s="372"/>
      <c r="H176" s="373"/>
      <c r="I176" s="365">
        <f>Dochody!J48</f>
        <v>35040</v>
      </c>
      <c r="J176" s="380"/>
      <c r="K176" s="8"/>
      <c r="L176" s="8"/>
      <c r="M176" s="8"/>
      <c r="N176" s="8"/>
      <c r="O176" s="8"/>
      <c r="P176" s="8"/>
    </row>
    <row r="177" spans="1:16" ht="22.5" customHeight="1">
      <c r="A177" s="42"/>
      <c r="B177" s="374" t="s">
        <v>116</v>
      </c>
      <c r="C177" s="375"/>
      <c r="D177" s="375"/>
      <c r="E177" s="375"/>
      <c r="F177" s="375"/>
      <c r="G177" s="375"/>
      <c r="H177" s="366"/>
      <c r="I177" s="365">
        <f>I174+I175+I176</f>
        <v>183662886</v>
      </c>
      <c r="J177" s="366"/>
      <c r="K177" s="8"/>
      <c r="L177" s="24"/>
      <c r="M177" s="8"/>
      <c r="N177" s="8"/>
      <c r="O177" s="8"/>
      <c r="P177" s="8"/>
    </row>
    <row r="178" spans="1:16" ht="3.75" customHeight="1">
      <c r="A178" s="42"/>
      <c r="B178" s="367"/>
      <c r="C178" s="370"/>
      <c r="D178" s="370"/>
      <c r="E178" s="370"/>
      <c r="F178" s="370"/>
      <c r="G178" s="370"/>
      <c r="H178" s="368"/>
      <c r="I178" s="367"/>
      <c r="J178" s="368"/>
      <c r="K178" s="8"/>
      <c r="L178" s="8"/>
      <c r="M178" s="8"/>
      <c r="N178" s="8"/>
      <c r="O178" s="8"/>
      <c r="P178" s="8"/>
    </row>
    <row r="179" spans="1:16" ht="15" customHeight="1">
      <c r="A179" s="42" t="s">
        <v>4</v>
      </c>
      <c r="B179" s="374" t="s">
        <v>186</v>
      </c>
      <c r="C179" s="375"/>
      <c r="D179" s="375"/>
      <c r="E179" s="375"/>
      <c r="F179" s="375"/>
      <c r="G179" s="375"/>
      <c r="H179" s="366"/>
      <c r="I179" s="365">
        <f>E123</f>
        <v>176299446</v>
      </c>
      <c r="J179" s="366"/>
      <c r="K179" s="8"/>
      <c r="L179" s="8"/>
      <c r="M179" s="8"/>
      <c r="N179" s="8"/>
      <c r="O179" s="8"/>
      <c r="P179" s="8"/>
    </row>
    <row r="180" spans="1:16" ht="18" customHeight="1">
      <c r="A180" s="42"/>
      <c r="B180" s="367" t="s">
        <v>26</v>
      </c>
      <c r="C180" s="370"/>
      <c r="D180" s="370"/>
      <c r="E180" s="370"/>
      <c r="F180" s="370"/>
      <c r="G180" s="370"/>
      <c r="H180" s="368"/>
      <c r="I180" s="369">
        <f>F123</f>
        <v>2385443</v>
      </c>
      <c r="J180" s="368"/>
      <c r="K180" s="24"/>
      <c r="L180" s="291"/>
      <c r="M180" s="291"/>
      <c r="N180" s="24"/>
      <c r="O180" s="8"/>
      <c r="P180" s="8"/>
    </row>
    <row r="181" spans="1:16" ht="18" customHeight="1">
      <c r="A181" s="42"/>
      <c r="B181" s="367" t="s">
        <v>27</v>
      </c>
      <c r="C181" s="370"/>
      <c r="D181" s="370"/>
      <c r="E181" s="370"/>
      <c r="F181" s="370"/>
      <c r="G181" s="370"/>
      <c r="H181" s="368"/>
      <c r="I181" s="369">
        <f>G123</f>
        <v>2813843</v>
      </c>
      <c r="J181" s="368"/>
      <c r="K181" s="24"/>
      <c r="L181" s="8"/>
      <c r="M181" s="8"/>
      <c r="N181" s="8"/>
      <c r="O181" s="8"/>
      <c r="P181" s="8"/>
    </row>
    <row r="182" spans="1:16" ht="17.25" customHeight="1">
      <c r="A182" s="42" t="s">
        <v>5</v>
      </c>
      <c r="B182" s="367" t="s">
        <v>38</v>
      </c>
      <c r="C182" s="370"/>
      <c r="D182" s="370"/>
      <c r="E182" s="370"/>
      <c r="F182" s="370"/>
      <c r="G182" s="370"/>
      <c r="H182" s="368"/>
      <c r="I182" s="365">
        <f>I179+I181-I180</f>
        <v>176727846</v>
      </c>
      <c r="J182" s="366"/>
      <c r="K182" s="8"/>
      <c r="L182" s="291"/>
      <c r="M182" s="388"/>
      <c r="N182" s="8"/>
      <c r="O182" s="8"/>
      <c r="P182" s="8"/>
    </row>
    <row r="183" spans="1:16" ht="12.75">
      <c r="A183" s="42" t="s">
        <v>6</v>
      </c>
      <c r="B183" s="367" t="s">
        <v>41</v>
      </c>
      <c r="C183" s="370"/>
      <c r="D183" s="370"/>
      <c r="E183" s="370"/>
      <c r="F183" s="370"/>
      <c r="G183" s="370"/>
      <c r="H183" s="368"/>
      <c r="I183" s="369">
        <f>H153</f>
        <v>3535040</v>
      </c>
      <c r="J183" s="368"/>
      <c r="K183" s="8"/>
      <c r="L183" s="8"/>
      <c r="M183" s="8"/>
      <c r="N183" s="8"/>
      <c r="O183" s="8"/>
      <c r="P183" s="8"/>
    </row>
    <row r="184" spans="1:16" ht="12.75">
      <c r="A184" s="42" t="s">
        <v>7</v>
      </c>
      <c r="B184" s="367" t="s">
        <v>40</v>
      </c>
      <c r="C184" s="370"/>
      <c r="D184" s="370"/>
      <c r="E184" s="370"/>
      <c r="F184" s="370"/>
      <c r="G184" s="370"/>
      <c r="H184" s="368"/>
      <c r="I184" s="369">
        <f>H154</f>
        <v>400000</v>
      </c>
      <c r="J184" s="368"/>
      <c r="K184" s="8"/>
      <c r="L184" s="8"/>
      <c r="M184" s="8"/>
      <c r="N184" s="8"/>
      <c r="O184" s="8"/>
      <c r="P184" s="8"/>
    </row>
    <row r="185" spans="1:16" ht="12.75">
      <c r="A185" s="42" t="s">
        <v>65</v>
      </c>
      <c r="B185" s="367" t="s">
        <v>107</v>
      </c>
      <c r="C185" s="370"/>
      <c r="D185" s="370"/>
      <c r="E185" s="370"/>
      <c r="F185" s="370"/>
      <c r="G185" s="370"/>
      <c r="H185" s="368"/>
      <c r="I185" s="369">
        <v>3000000</v>
      </c>
      <c r="J185" s="387"/>
      <c r="K185" s="121"/>
      <c r="L185" s="121"/>
      <c r="M185" s="121"/>
      <c r="N185" s="121"/>
      <c r="O185" s="121"/>
      <c r="P185" s="121"/>
    </row>
    <row r="186" spans="1:16" ht="18" customHeight="1">
      <c r="A186" s="71"/>
      <c r="B186" s="374" t="s">
        <v>117</v>
      </c>
      <c r="C186" s="375"/>
      <c r="D186" s="375"/>
      <c r="E186" s="375"/>
      <c r="F186" s="375"/>
      <c r="G186" s="375"/>
      <c r="H186" s="366"/>
      <c r="I186" s="365">
        <f>I182+I183+I184+I185</f>
        <v>183662886</v>
      </c>
      <c r="J186" s="366"/>
      <c r="K186" s="8"/>
      <c r="L186" s="385"/>
      <c r="M186" s="386"/>
      <c r="N186" s="8"/>
      <c r="O186" s="8"/>
      <c r="P186" s="8"/>
    </row>
    <row r="187" spans="1:16" ht="7.5" customHeight="1">
      <c r="A187" s="25"/>
      <c r="B187" s="8"/>
      <c r="C187" s="8"/>
      <c r="D187" s="8"/>
      <c r="E187" s="26"/>
      <c r="F187" s="21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ht="15" customHeight="1">
      <c r="A188" s="388" t="s">
        <v>143</v>
      </c>
      <c r="B188" s="388"/>
      <c r="C188" s="388"/>
      <c r="D188" s="388"/>
      <c r="E188" s="388"/>
      <c r="F188" s="388"/>
      <c r="G188" s="388"/>
      <c r="H188" s="388"/>
      <c r="I188" s="388"/>
      <c r="J188" s="388"/>
      <c r="K188" s="8"/>
      <c r="L188" s="140"/>
      <c r="M188" s="8"/>
      <c r="N188" s="8"/>
      <c r="O188" s="8"/>
      <c r="P188" s="8"/>
    </row>
    <row r="189" spans="1:16" ht="12.75">
      <c r="A189" s="364" t="s">
        <v>145</v>
      </c>
      <c r="B189" s="364"/>
      <c r="C189" s="364"/>
      <c r="D189" s="364"/>
      <c r="E189" s="364"/>
      <c r="F189" s="364"/>
      <c r="G189" s="364"/>
      <c r="H189" s="364"/>
      <c r="I189" s="364"/>
      <c r="J189" s="364"/>
      <c r="K189" s="8"/>
      <c r="L189" s="8"/>
      <c r="M189" s="8"/>
      <c r="N189" s="8"/>
      <c r="O189" s="8"/>
      <c r="P189" s="8"/>
    </row>
    <row r="190" spans="1:16" ht="12.75">
      <c r="A190" s="80" t="s">
        <v>144</v>
      </c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ht="12.75">
      <c r="A191" s="165" t="s">
        <v>147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ht="12.75">
      <c r="A192" s="165" t="s">
        <v>146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8"/>
      <c r="L192" s="8"/>
      <c r="M192" s="8"/>
      <c r="N192" s="8"/>
      <c r="O192" s="8"/>
      <c r="P192" s="8"/>
    </row>
    <row r="193" spans="1:16" ht="12.75">
      <c r="A193" s="358"/>
      <c r="B193" s="358"/>
      <c r="C193" s="358"/>
      <c r="D193" s="358"/>
      <c r="E193" s="358"/>
      <c r="F193" s="358"/>
      <c r="G193" s="358"/>
      <c r="H193" s="358"/>
      <c r="I193" s="358"/>
      <c r="J193" s="358"/>
      <c r="K193" s="8"/>
      <c r="L193" s="8"/>
      <c r="M193" s="8"/>
      <c r="N193" s="8"/>
      <c r="O193" s="8"/>
      <c r="P193" s="8"/>
    </row>
    <row r="194" spans="1:16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</sheetData>
  <sheetProtection/>
  <mergeCells count="174">
    <mergeCell ref="B114:D114"/>
    <mergeCell ref="B113:D113"/>
    <mergeCell ref="B112:D112"/>
    <mergeCell ref="B110:D110"/>
    <mergeCell ref="B106:D106"/>
    <mergeCell ref="B116:D116"/>
    <mergeCell ref="B115:D115"/>
    <mergeCell ref="D50:H50"/>
    <mergeCell ref="A188:J188"/>
    <mergeCell ref="B186:H186"/>
    <mergeCell ref="B180:H180"/>
    <mergeCell ref="B178:H178"/>
    <mergeCell ref="B176:H176"/>
    <mergeCell ref="B154:G154"/>
    <mergeCell ref="B174:H174"/>
    <mergeCell ref="B181:H181"/>
    <mergeCell ref="B103:D103"/>
    <mergeCell ref="B185:H185"/>
    <mergeCell ref="B184:H184"/>
    <mergeCell ref="B183:H183"/>
    <mergeCell ref="D20:H20"/>
    <mergeCell ref="D21:H21"/>
    <mergeCell ref="D22:H22"/>
    <mergeCell ref="D26:H26"/>
    <mergeCell ref="D27:H27"/>
    <mergeCell ref="D54:H54"/>
    <mergeCell ref="D55:H55"/>
    <mergeCell ref="D63:H63"/>
    <mergeCell ref="B121:D121"/>
    <mergeCell ref="B120:D120"/>
    <mergeCell ref="L186:M186"/>
    <mergeCell ref="I185:J185"/>
    <mergeCell ref="B155:G155"/>
    <mergeCell ref="L182:M182"/>
    <mergeCell ref="B153:G153"/>
    <mergeCell ref="B145:G145"/>
    <mergeCell ref="I186:J186"/>
    <mergeCell ref="J135:K135"/>
    <mergeCell ref="L180:M180"/>
    <mergeCell ref="B147:G147"/>
    <mergeCell ref="B171:H171"/>
    <mergeCell ref="B179:H179"/>
    <mergeCell ref="I176:J176"/>
    <mergeCell ref="J136:K136"/>
    <mergeCell ref="B138:F138"/>
    <mergeCell ref="B149:G149"/>
    <mergeCell ref="B142:F142"/>
    <mergeCell ref="B141:G141"/>
    <mergeCell ref="B139:F139"/>
    <mergeCell ref="B119:D119"/>
    <mergeCell ref="B117:D117"/>
    <mergeCell ref="B144:G144"/>
    <mergeCell ref="B137:G137"/>
    <mergeCell ref="B135:G135"/>
    <mergeCell ref="B143:F143"/>
    <mergeCell ref="B118:D118"/>
    <mergeCell ref="I184:J184"/>
    <mergeCell ref="I180:J180"/>
    <mergeCell ref="I182:J182"/>
    <mergeCell ref="I181:J181"/>
    <mergeCell ref="I175:J175"/>
    <mergeCell ref="D56:H56"/>
    <mergeCell ref="D57:H57"/>
    <mergeCell ref="D58:H58"/>
    <mergeCell ref="D77:H77"/>
    <mergeCell ref="B136:G136"/>
    <mergeCell ref="B173:H173"/>
    <mergeCell ref="B156:G156"/>
    <mergeCell ref="B175:H175"/>
    <mergeCell ref="B172:H172"/>
    <mergeCell ref="I183:J183"/>
    <mergeCell ref="I171:J171"/>
    <mergeCell ref="I174:J174"/>
    <mergeCell ref="B177:H177"/>
    <mergeCell ref="B182:H182"/>
    <mergeCell ref="A193:J193"/>
    <mergeCell ref="B150:G150"/>
    <mergeCell ref="B148:G148"/>
    <mergeCell ref="B157:G157"/>
    <mergeCell ref="A189:J189"/>
    <mergeCell ref="I177:J177"/>
    <mergeCell ref="I178:J178"/>
    <mergeCell ref="I173:J173"/>
    <mergeCell ref="I172:J172"/>
    <mergeCell ref="I179:J179"/>
    <mergeCell ref="D9:H9"/>
    <mergeCell ref="D15:H15"/>
    <mergeCell ref="D51:H51"/>
    <mergeCell ref="B111:D111"/>
    <mergeCell ref="B108:D108"/>
    <mergeCell ref="B109:D109"/>
    <mergeCell ref="D49:H49"/>
    <mergeCell ref="F99:F100"/>
    <mergeCell ref="F97:G98"/>
    <mergeCell ref="D17:H17"/>
    <mergeCell ref="B146:G146"/>
    <mergeCell ref="B122:D122"/>
    <mergeCell ref="B107:D107"/>
    <mergeCell ref="B104:D104"/>
    <mergeCell ref="B105:D105"/>
    <mergeCell ref="B102:D102"/>
    <mergeCell ref="E124:F124"/>
    <mergeCell ref="B140:G140"/>
    <mergeCell ref="B134:G134"/>
    <mergeCell ref="B123:D123"/>
    <mergeCell ref="A5:L5"/>
    <mergeCell ref="I7:J7"/>
    <mergeCell ref="K7:L7"/>
    <mergeCell ref="D7:H8"/>
    <mergeCell ref="A7:C7"/>
    <mergeCell ref="D29:H29"/>
    <mergeCell ref="D25:H25"/>
    <mergeCell ref="D28:H28"/>
    <mergeCell ref="D18:H18"/>
    <mergeCell ref="D16:H16"/>
    <mergeCell ref="O79:P79"/>
    <mergeCell ref="L99:L100"/>
    <mergeCell ref="P98:P100"/>
    <mergeCell ref="J98:O98"/>
    <mergeCell ref="N99:O99"/>
    <mergeCell ref="I97:P97"/>
    <mergeCell ref="I98:I100"/>
    <mergeCell ref="J99:J100"/>
    <mergeCell ref="K99:K100"/>
    <mergeCell ref="M99:M100"/>
    <mergeCell ref="A97:A100"/>
    <mergeCell ref="D75:H75"/>
    <mergeCell ref="D76:H76"/>
    <mergeCell ref="D74:H74"/>
    <mergeCell ref="A79:H79"/>
    <mergeCell ref="E97:E100"/>
    <mergeCell ref="B97:D100"/>
    <mergeCell ref="G99:G100"/>
    <mergeCell ref="D78:H78"/>
    <mergeCell ref="H97:H100"/>
    <mergeCell ref="M79:N79"/>
    <mergeCell ref="D52:H52"/>
    <mergeCell ref="D47:H47"/>
    <mergeCell ref="D43:H43"/>
    <mergeCell ref="D53:H53"/>
    <mergeCell ref="D65:H65"/>
    <mergeCell ref="D62:H62"/>
    <mergeCell ref="D59:H59"/>
    <mergeCell ref="D60:H60"/>
    <mergeCell ref="D61:H61"/>
    <mergeCell ref="A38:C38"/>
    <mergeCell ref="D38:H39"/>
    <mergeCell ref="D48:H48"/>
    <mergeCell ref="D31:H31"/>
    <mergeCell ref="D41:H41"/>
    <mergeCell ref="D42:H42"/>
    <mergeCell ref="D34:H34"/>
    <mergeCell ref="D35:H35"/>
    <mergeCell ref="D36:H36"/>
    <mergeCell ref="D19:H19"/>
    <mergeCell ref="D66:H66"/>
    <mergeCell ref="D10:H10"/>
    <mergeCell ref="D11:H11"/>
    <mergeCell ref="D12:H12"/>
    <mergeCell ref="D14:H14"/>
    <mergeCell ref="D13:H13"/>
    <mergeCell ref="D46:H46"/>
    <mergeCell ref="D30:H30"/>
    <mergeCell ref="D32:H32"/>
    <mergeCell ref="I38:J38"/>
    <mergeCell ref="K38:L38"/>
    <mergeCell ref="D37:H37"/>
    <mergeCell ref="D64:H64"/>
    <mergeCell ref="D23:H23"/>
    <mergeCell ref="D24:H24"/>
    <mergeCell ref="D40:H40"/>
    <mergeCell ref="D33:H33"/>
    <mergeCell ref="D44:H44"/>
    <mergeCell ref="D45:H45"/>
  </mergeCells>
  <printOptions/>
  <pageMargins left="0.75" right="0.75" top="0.39" bottom="0.43" header="0.3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21">
      <selection activeCell="M47" sqref="M47"/>
    </sheetView>
  </sheetViews>
  <sheetFormatPr defaultColWidth="9.00390625" defaultRowHeight="12.75"/>
  <cols>
    <col min="5" max="5" width="13.375" style="0" customWidth="1"/>
    <col min="6" max="6" width="9.875" style="0" bestFit="1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3" max="13" width="13.375" style="0" customWidth="1"/>
  </cols>
  <sheetData>
    <row r="1" spans="1:13" ht="11.25" customHeight="1">
      <c r="A1" s="81"/>
      <c r="B1" s="81"/>
      <c r="C1" s="81"/>
      <c r="D1" s="81"/>
      <c r="E1" s="81"/>
      <c r="F1" s="81"/>
      <c r="G1" s="81"/>
      <c r="H1" s="82" t="s">
        <v>66</v>
      </c>
      <c r="I1" s="81"/>
      <c r="J1" s="82"/>
      <c r="K1" s="83"/>
      <c r="L1" s="84"/>
      <c r="M1" s="2"/>
    </row>
    <row r="2" spans="1:13" ht="3" customHeight="1">
      <c r="A2" s="81"/>
      <c r="B2" s="81"/>
      <c r="C2" s="81"/>
      <c r="D2" s="81"/>
      <c r="E2" s="81"/>
      <c r="F2" s="81"/>
      <c r="G2" s="81"/>
      <c r="H2" s="85"/>
      <c r="I2" s="81"/>
      <c r="J2" s="85"/>
      <c r="K2" s="83"/>
      <c r="L2" s="84"/>
      <c r="M2" s="2"/>
    </row>
    <row r="3" spans="1:13" ht="10.5" customHeight="1">
      <c r="A3" s="81"/>
      <c r="B3" s="81"/>
      <c r="C3" s="81"/>
      <c r="D3" s="81"/>
      <c r="E3" s="81"/>
      <c r="F3" s="81"/>
      <c r="G3" s="81"/>
      <c r="H3" s="9" t="s">
        <v>193</v>
      </c>
      <c r="I3" s="81"/>
      <c r="J3" s="9"/>
      <c r="K3" s="83"/>
      <c r="L3" s="84"/>
      <c r="M3" s="2"/>
    </row>
    <row r="4" spans="1:13" ht="11.25" customHeight="1">
      <c r="A4" s="81"/>
      <c r="B4" s="81"/>
      <c r="C4" s="81"/>
      <c r="D4" s="81"/>
      <c r="E4" s="81"/>
      <c r="F4" s="81"/>
      <c r="G4" s="81"/>
      <c r="H4" s="9" t="s">
        <v>67</v>
      </c>
      <c r="I4" s="81"/>
      <c r="J4" s="9"/>
      <c r="K4" s="83"/>
      <c r="L4" s="84"/>
      <c r="M4" s="2"/>
    </row>
    <row r="5" spans="1:13" ht="12" customHeight="1">
      <c r="A5" s="81"/>
      <c r="B5" s="81"/>
      <c r="C5" s="81"/>
      <c r="D5" s="81"/>
      <c r="E5" s="81"/>
      <c r="F5" s="81"/>
      <c r="G5" s="81"/>
      <c r="H5" s="9" t="s">
        <v>194</v>
      </c>
      <c r="I5" s="81"/>
      <c r="J5" s="9"/>
      <c r="K5" s="83"/>
      <c r="L5" s="84"/>
      <c r="M5" s="2"/>
    </row>
    <row r="6" spans="1:13" ht="6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3"/>
      <c r="L6" s="84"/>
      <c r="M6" s="2"/>
    </row>
    <row r="7" spans="1:13" ht="11.25" customHeight="1">
      <c r="A7" s="417" t="s">
        <v>139</v>
      </c>
      <c r="B7" s="418"/>
      <c r="C7" s="418"/>
      <c r="D7" s="418"/>
      <c r="E7" s="418"/>
      <c r="F7" s="418"/>
      <c r="G7" s="418"/>
      <c r="H7" s="418"/>
      <c r="I7" s="418"/>
      <c r="J7" s="418"/>
      <c r="K7" s="83"/>
      <c r="L7" s="84"/>
      <c r="M7" s="2"/>
    </row>
    <row r="8" spans="1:12" ht="4.5" customHeight="1">
      <c r="A8" s="81"/>
      <c r="B8" s="81"/>
      <c r="C8" s="81"/>
      <c r="D8" s="81"/>
      <c r="E8" s="81"/>
      <c r="F8" s="81"/>
      <c r="G8" s="81"/>
      <c r="H8" s="81"/>
      <c r="I8" s="81"/>
      <c r="J8" s="115"/>
      <c r="K8" s="83"/>
      <c r="L8" s="84"/>
    </row>
    <row r="9" spans="1:13" ht="10.5" customHeight="1">
      <c r="A9" s="419" t="s">
        <v>68</v>
      </c>
      <c r="B9" s="420"/>
      <c r="C9" s="421"/>
      <c r="D9" s="422" t="s">
        <v>85</v>
      </c>
      <c r="E9" s="423"/>
      <c r="F9" s="424"/>
      <c r="G9" s="412" t="s">
        <v>86</v>
      </c>
      <c r="H9" s="412"/>
      <c r="I9" s="412" t="s">
        <v>87</v>
      </c>
      <c r="J9" s="412"/>
      <c r="K9" s="86"/>
      <c r="L9" s="87"/>
      <c r="M9" s="4"/>
    </row>
    <row r="10" spans="1:13" ht="12" customHeight="1">
      <c r="A10" s="126" t="s">
        <v>29</v>
      </c>
      <c r="B10" s="126" t="s">
        <v>69</v>
      </c>
      <c r="C10" s="126" t="s">
        <v>70</v>
      </c>
      <c r="D10" s="425"/>
      <c r="E10" s="426"/>
      <c r="F10" s="427"/>
      <c r="G10" s="88" t="s">
        <v>71</v>
      </c>
      <c r="H10" s="88" t="s">
        <v>72</v>
      </c>
      <c r="I10" s="88" t="s">
        <v>71</v>
      </c>
      <c r="J10" s="88" t="s">
        <v>72</v>
      </c>
      <c r="K10" s="86"/>
      <c r="L10" s="87"/>
      <c r="M10" s="4"/>
    </row>
    <row r="11" spans="1:13" ht="14.25" customHeight="1">
      <c r="A11" s="187">
        <v>700</v>
      </c>
      <c r="B11" s="188"/>
      <c r="C11" s="188"/>
      <c r="D11" s="400" t="s">
        <v>172</v>
      </c>
      <c r="E11" s="401"/>
      <c r="F11" s="401"/>
      <c r="G11" s="190"/>
      <c r="H11" s="190"/>
      <c r="I11" s="189">
        <f>I12</f>
        <v>428400</v>
      </c>
      <c r="J11" s="189"/>
      <c r="K11" s="86"/>
      <c r="L11" s="87"/>
      <c r="M11" s="4"/>
    </row>
    <row r="12" spans="1:13" ht="24" customHeight="1">
      <c r="A12" s="89"/>
      <c r="B12" s="169">
        <v>70005</v>
      </c>
      <c r="C12" s="89"/>
      <c r="D12" s="402" t="s">
        <v>177</v>
      </c>
      <c r="E12" s="403"/>
      <c r="F12" s="404"/>
      <c r="G12" s="90"/>
      <c r="H12" s="90"/>
      <c r="I12" s="90">
        <f>I13</f>
        <v>428400</v>
      </c>
      <c r="J12" s="90"/>
      <c r="K12" s="86"/>
      <c r="L12" s="87"/>
      <c r="M12" s="4"/>
    </row>
    <row r="13" spans="1:13" ht="69.75" customHeight="1">
      <c r="A13" s="91"/>
      <c r="B13" s="91"/>
      <c r="C13" s="92">
        <v>2007</v>
      </c>
      <c r="D13" s="405" t="s">
        <v>176</v>
      </c>
      <c r="E13" s="263"/>
      <c r="F13" s="264"/>
      <c r="G13" s="93"/>
      <c r="H13" s="93"/>
      <c r="I13" s="93">
        <v>428400</v>
      </c>
      <c r="J13" s="93"/>
      <c r="K13" s="86"/>
      <c r="L13" s="87"/>
      <c r="M13" s="4"/>
    </row>
    <row r="14" spans="1:12" ht="11.25" customHeight="1">
      <c r="A14" s="413" t="s">
        <v>73</v>
      </c>
      <c r="B14" s="414"/>
      <c r="C14" s="414"/>
      <c r="D14" s="414"/>
      <c r="E14" s="414"/>
      <c r="F14" s="415"/>
      <c r="G14" s="139"/>
      <c r="H14" s="139"/>
      <c r="I14" s="139">
        <f>I11</f>
        <v>428400</v>
      </c>
      <c r="J14" s="139"/>
      <c r="K14" s="94"/>
      <c r="L14" s="84"/>
    </row>
    <row r="15" spans="1:13" ht="20.25" customHeight="1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1"/>
      <c r="L15" s="142"/>
      <c r="M15" s="1"/>
    </row>
    <row r="16" spans="1:13" ht="0.7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41"/>
      <c r="L16" s="174"/>
      <c r="M16" s="1"/>
    </row>
    <row r="17" spans="1:12" ht="12" customHeight="1">
      <c r="A17" s="416" t="s">
        <v>92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</row>
    <row r="18" spans="1:12" ht="12.75">
      <c r="A18" s="296" t="s">
        <v>29</v>
      </c>
      <c r="B18" s="307" t="s">
        <v>0</v>
      </c>
      <c r="C18" s="308"/>
      <c r="D18" s="309"/>
      <c r="E18" s="316" t="s">
        <v>157</v>
      </c>
      <c r="F18" s="395" t="s">
        <v>18</v>
      </c>
      <c r="G18" s="396"/>
      <c r="H18" s="396"/>
      <c r="I18" s="397"/>
      <c r="J18" s="316" t="s">
        <v>80</v>
      </c>
      <c r="K18" s="398" t="s">
        <v>30</v>
      </c>
      <c r="L18" s="399"/>
    </row>
    <row r="19" spans="1:12" ht="11.25" customHeight="1">
      <c r="A19" s="394"/>
      <c r="B19" s="310"/>
      <c r="C19" s="311"/>
      <c r="D19" s="312"/>
      <c r="E19" s="318"/>
      <c r="F19" s="395" t="s">
        <v>93</v>
      </c>
      <c r="G19" s="397"/>
      <c r="H19" s="395" t="s">
        <v>94</v>
      </c>
      <c r="I19" s="397"/>
      <c r="J19" s="318"/>
      <c r="K19" s="296" t="s">
        <v>95</v>
      </c>
      <c r="L19" s="296" t="s">
        <v>96</v>
      </c>
    </row>
    <row r="20" spans="1:12" ht="14.25" customHeight="1">
      <c r="A20" s="297"/>
      <c r="B20" s="313"/>
      <c r="C20" s="314"/>
      <c r="D20" s="315"/>
      <c r="E20" s="317"/>
      <c r="F20" s="135" t="s">
        <v>71</v>
      </c>
      <c r="G20" s="14" t="s">
        <v>72</v>
      </c>
      <c r="H20" s="135" t="s">
        <v>71</v>
      </c>
      <c r="I20" s="14" t="s">
        <v>72</v>
      </c>
      <c r="J20" s="317"/>
      <c r="K20" s="297"/>
      <c r="L20" s="297"/>
    </row>
    <row r="21" spans="1:13" ht="15" customHeight="1">
      <c r="A21" s="95" t="s">
        <v>1</v>
      </c>
      <c r="B21" s="374" t="s">
        <v>3</v>
      </c>
      <c r="C21" s="375"/>
      <c r="D21" s="366"/>
      <c r="E21" s="96">
        <v>8733799</v>
      </c>
      <c r="F21" s="96"/>
      <c r="G21" s="97"/>
      <c r="H21" s="97"/>
      <c r="I21" s="97"/>
      <c r="J21" s="96">
        <f>E21-F21-G21+H21+I21</f>
        <v>8733799</v>
      </c>
      <c r="K21" s="41">
        <f>J21-L21</f>
        <v>50800</v>
      </c>
      <c r="L21" s="41">
        <v>8682999</v>
      </c>
      <c r="M21" s="5"/>
    </row>
    <row r="22" spans="1:13" ht="15" customHeight="1">
      <c r="A22" s="137">
        <v>700</v>
      </c>
      <c r="B22" s="374" t="s">
        <v>97</v>
      </c>
      <c r="C22" s="375"/>
      <c r="D22" s="366"/>
      <c r="E22" s="96">
        <v>54508251</v>
      </c>
      <c r="F22" s="96"/>
      <c r="G22" s="96"/>
      <c r="H22" s="96">
        <f>I11</f>
        <v>428400</v>
      </c>
      <c r="I22" s="96"/>
      <c r="J22" s="96">
        <f aca="true" t="shared" si="0" ref="J22:J38">E22-F22-G22+H22+I22</f>
        <v>54936651</v>
      </c>
      <c r="K22" s="41">
        <f>J22-L22</f>
        <v>2936651</v>
      </c>
      <c r="L22" s="96">
        <v>52000000</v>
      </c>
      <c r="M22" s="5"/>
    </row>
    <row r="23" spans="1:13" ht="15" customHeight="1">
      <c r="A23" s="137">
        <v>720</v>
      </c>
      <c r="B23" s="374" t="s">
        <v>45</v>
      </c>
      <c r="C23" s="375"/>
      <c r="D23" s="366"/>
      <c r="E23" s="96">
        <v>1856641</v>
      </c>
      <c r="F23" s="96"/>
      <c r="G23" s="96"/>
      <c r="H23" s="96"/>
      <c r="I23" s="96"/>
      <c r="J23" s="96">
        <f>E23-F23-G23+H23+I23</f>
        <v>1856641</v>
      </c>
      <c r="K23" s="41">
        <f>J23-L23</f>
        <v>77226</v>
      </c>
      <c r="L23" s="96">
        <v>1779415</v>
      </c>
      <c r="M23" s="5"/>
    </row>
    <row r="24" spans="1:13" ht="15" customHeight="1">
      <c r="A24" s="136">
        <v>750</v>
      </c>
      <c r="B24" s="374" t="s">
        <v>36</v>
      </c>
      <c r="C24" s="375"/>
      <c r="D24" s="366"/>
      <c r="E24" s="41">
        <v>184228</v>
      </c>
      <c r="F24" s="41"/>
      <c r="G24" s="41"/>
      <c r="H24" s="41"/>
      <c r="I24" s="41"/>
      <c r="J24" s="96">
        <f t="shared" si="0"/>
        <v>184228</v>
      </c>
      <c r="K24" s="41">
        <f aca="true" t="shared" si="1" ref="K24:K36">J24-L24</f>
        <v>184228</v>
      </c>
      <c r="L24" s="41"/>
      <c r="M24" s="5"/>
    </row>
    <row r="25" spans="1:13" ht="53.25" customHeight="1">
      <c r="A25" s="136">
        <v>751</v>
      </c>
      <c r="B25" s="409" t="s">
        <v>28</v>
      </c>
      <c r="C25" s="431"/>
      <c r="D25" s="432"/>
      <c r="E25" s="45">
        <v>3116</v>
      </c>
      <c r="F25" s="45"/>
      <c r="G25" s="98"/>
      <c r="H25" s="99"/>
      <c r="I25" s="41"/>
      <c r="J25" s="96">
        <f>E25-F25-G25+H25+I25</f>
        <v>3116</v>
      </c>
      <c r="K25" s="41">
        <f t="shared" si="1"/>
        <v>3116</v>
      </c>
      <c r="L25" s="42"/>
      <c r="M25" s="5"/>
    </row>
    <row r="26" spans="1:13" ht="14.25" customHeight="1">
      <c r="A26" s="164">
        <v>752</v>
      </c>
      <c r="B26" s="409" t="s">
        <v>142</v>
      </c>
      <c r="C26" s="410"/>
      <c r="D26" s="411"/>
      <c r="E26" s="167">
        <v>500</v>
      </c>
      <c r="F26" s="167"/>
      <c r="G26" s="168"/>
      <c r="H26" s="99"/>
      <c r="I26" s="41"/>
      <c r="J26" s="96">
        <f>E26-F26-G26+H26+I26</f>
        <v>500</v>
      </c>
      <c r="K26" s="41">
        <f t="shared" si="1"/>
        <v>500</v>
      </c>
      <c r="L26" s="42"/>
      <c r="M26" s="5"/>
    </row>
    <row r="27" spans="1:13" ht="33.75" customHeight="1">
      <c r="A27" s="228"/>
      <c r="B27" s="232"/>
      <c r="C27" s="203"/>
      <c r="D27" s="203"/>
      <c r="E27" s="233"/>
      <c r="F27" s="233"/>
      <c r="G27" s="234"/>
      <c r="H27" s="235"/>
      <c r="I27" s="236"/>
      <c r="J27" s="236"/>
      <c r="K27" s="236"/>
      <c r="L27" s="237"/>
      <c r="M27" s="5"/>
    </row>
    <row r="28" spans="1:13" ht="14.25" customHeight="1">
      <c r="A28" s="229"/>
      <c r="B28" s="238"/>
      <c r="C28" s="201"/>
      <c r="D28" s="201"/>
      <c r="E28" s="58"/>
      <c r="F28" s="58"/>
      <c r="G28" s="239"/>
      <c r="H28" s="240"/>
      <c r="I28" s="241"/>
      <c r="J28" s="241"/>
      <c r="K28" s="241"/>
      <c r="L28" s="242"/>
      <c r="M28" s="5"/>
    </row>
    <row r="29" spans="1:13" ht="14.25" customHeight="1">
      <c r="A29" s="296" t="s">
        <v>29</v>
      </c>
      <c r="B29" s="307" t="s">
        <v>0</v>
      </c>
      <c r="C29" s="308"/>
      <c r="D29" s="309"/>
      <c r="E29" s="316" t="s">
        <v>157</v>
      </c>
      <c r="F29" s="395" t="s">
        <v>18</v>
      </c>
      <c r="G29" s="396"/>
      <c r="H29" s="396"/>
      <c r="I29" s="397"/>
      <c r="J29" s="316" t="s">
        <v>80</v>
      </c>
      <c r="K29" s="398" t="s">
        <v>30</v>
      </c>
      <c r="L29" s="399"/>
      <c r="M29" s="5"/>
    </row>
    <row r="30" spans="1:13" ht="14.25" customHeight="1">
      <c r="A30" s="394"/>
      <c r="B30" s="310"/>
      <c r="C30" s="311"/>
      <c r="D30" s="312"/>
      <c r="E30" s="318"/>
      <c r="F30" s="395" t="s">
        <v>93</v>
      </c>
      <c r="G30" s="397"/>
      <c r="H30" s="395" t="s">
        <v>94</v>
      </c>
      <c r="I30" s="397"/>
      <c r="J30" s="318"/>
      <c r="K30" s="296" t="s">
        <v>95</v>
      </c>
      <c r="L30" s="296" t="s">
        <v>96</v>
      </c>
      <c r="M30" s="5"/>
    </row>
    <row r="31" spans="1:13" ht="14.25" customHeight="1">
      <c r="A31" s="297"/>
      <c r="B31" s="313"/>
      <c r="C31" s="314"/>
      <c r="D31" s="315"/>
      <c r="E31" s="317"/>
      <c r="F31" s="135" t="s">
        <v>71</v>
      </c>
      <c r="G31" s="14" t="s">
        <v>72</v>
      </c>
      <c r="H31" s="135" t="s">
        <v>71</v>
      </c>
      <c r="I31" s="14" t="s">
        <v>72</v>
      </c>
      <c r="J31" s="317"/>
      <c r="K31" s="297"/>
      <c r="L31" s="297"/>
      <c r="M31" s="5"/>
    </row>
    <row r="32" spans="1:13" ht="27.75" customHeight="1">
      <c r="A32" s="209">
        <v>754</v>
      </c>
      <c r="B32" s="391" t="s">
        <v>31</v>
      </c>
      <c r="C32" s="392"/>
      <c r="D32" s="393"/>
      <c r="E32" s="41">
        <v>120200</v>
      </c>
      <c r="F32" s="41"/>
      <c r="G32" s="41"/>
      <c r="H32" s="41"/>
      <c r="I32" s="41"/>
      <c r="J32" s="41">
        <f t="shared" si="0"/>
        <v>120200</v>
      </c>
      <c r="K32" s="41">
        <f t="shared" si="1"/>
        <v>120200</v>
      </c>
      <c r="L32" s="41"/>
      <c r="M32" s="5"/>
    </row>
    <row r="33" spans="1:13" ht="54.75" customHeight="1">
      <c r="A33" s="209">
        <v>756</v>
      </c>
      <c r="B33" s="391" t="s">
        <v>105</v>
      </c>
      <c r="C33" s="392"/>
      <c r="D33" s="393"/>
      <c r="E33" s="41">
        <v>73648780</v>
      </c>
      <c r="F33" s="41"/>
      <c r="G33" s="41"/>
      <c r="H33" s="41"/>
      <c r="I33" s="41"/>
      <c r="J33" s="41">
        <f t="shared" si="0"/>
        <v>73648780</v>
      </c>
      <c r="K33" s="41">
        <f t="shared" si="1"/>
        <v>73648780</v>
      </c>
      <c r="L33" s="42"/>
      <c r="M33" s="5"/>
    </row>
    <row r="34" spans="1:13" ht="15.75" customHeight="1">
      <c r="A34" s="137">
        <v>758</v>
      </c>
      <c r="B34" s="391" t="s">
        <v>11</v>
      </c>
      <c r="C34" s="392"/>
      <c r="D34" s="393"/>
      <c r="E34" s="96">
        <v>21080186</v>
      </c>
      <c r="F34" s="96"/>
      <c r="G34" s="97"/>
      <c r="H34" s="96"/>
      <c r="I34" s="96"/>
      <c r="J34" s="96">
        <f t="shared" si="0"/>
        <v>21080186</v>
      </c>
      <c r="K34" s="41">
        <f t="shared" si="1"/>
        <v>21080186</v>
      </c>
      <c r="L34" s="100"/>
      <c r="M34" s="5"/>
    </row>
    <row r="35" spans="1:13" ht="15" customHeight="1">
      <c r="A35" s="137">
        <v>801</v>
      </c>
      <c r="B35" s="391" t="s">
        <v>12</v>
      </c>
      <c r="C35" s="392"/>
      <c r="D35" s="393"/>
      <c r="E35" s="96">
        <v>13246505</v>
      </c>
      <c r="F35" s="96"/>
      <c r="G35" s="96"/>
      <c r="H35" s="96"/>
      <c r="I35" s="96"/>
      <c r="J35" s="96">
        <f t="shared" si="0"/>
        <v>13246505</v>
      </c>
      <c r="K35" s="41">
        <f t="shared" si="1"/>
        <v>3246505</v>
      </c>
      <c r="L35" s="96">
        <v>10000000</v>
      </c>
      <c r="M35" s="5"/>
    </row>
    <row r="36" spans="1:13" ht="15" customHeight="1">
      <c r="A36" s="137">
        <v>852</v>
      </c>
      <c r="B36" s="391" t="s">
        <v>14</v>
      </c>
      <c r="C36" s="392"/>
      <c r="D36" s="393"/>
      <c r="E36" s="96">
        <v>2717240</v>
      </c>
      <c r="F36" s="96"/>
      <c r="G36" s="97"/>
      <c r="H36" s="97"/>
      <c r="I36" s="97"/>
      <c r="J36" s="96">
        <f>E36-F36-G36+H36+I36</f>
        <v>2717240</v>
      </c>
      <c r="K36" s="41">
        <f t="shared" si="1"/>
        <v>2717240</v>
      </c>
      <c r="L36" s="96"/>
      <c r="M36" s="5"/>
    </row>
    <row r="37" spans="1:13" ht="25.5" customHeight="1">
      <c r="A37" s="137">
        <v>900</v>
      </c>
      <c r="B37" s="450" t="s">
        <v>16</v>
      </c>
      <c r="C37" s="451"/>
      <c r="D37" s="452"/>
      <c r="E37" s="96">
        <v>150000</v>
      </c>
      <c r="F37" s="96"/>
      <c r="G37" s="96"/>
      <c r="H37" s="96"/>
      <c r="I37" s="96"/>
      <c r="J37" s="96">
        <f t="shared" si="0"/>
        <v>150000</v>
      </c>
      <c r="K37" s="41">
        <f>J37-L37</f>
        <v>150000</v>
      </c>
      <c r="L37" s="96"/>
      <c r="M37" s="5"/>
    </row>
    <row r="38" spans="1:13" ht="15" customHeight="1">
      <c r="A38" s="136">
        <v>926</v>
      </c>
      <c r="B38" s="336" t="s">
        <v>98</v>
      </c>
      <c r="C38" s="337"/>
      <c r="D38" s="338"/>
      <c r="E38" s="41">
        <v>50000</v>
      </c>
      <c r="F38" s="41"/>
      <c r="G38" s="41"/>
      <c r="H38" s="41"/>
      <c r="I38" s="41"/>
      <c r="J38" s="96">
        <f t="shared" si="0"/>
        <v>50000</v>
      </c>
      <c r="K38" s="41">
        <f>J38-L38</f>
        <v>50000</v>
      </c>
      <c r="L38" s="41"/>
      <c r="M38" s="5">
        <f>M40-J39</f>
        <v>0</v>
      </c>
    </row>
    <row r="39" spans="1:13" ht="14.25" customHeight="1">
      <c r="A39" s="101" t="s">
        <v>4</v>
      </c>
      <c r="B39" s="445" t="s">
        <v>99</v>
      </c>
      <c r="C39" s="446"/>
      <c r="D39" s="447"/>
      <c r="E39" s="102">
        <f>SUM(E21:E38)</f>
        <v>176299446</v>
      </c>
      <c r="F39" s="120"/>
      <c r="G39" s="120"/>
      <c r="H39" s="102">
        <f>SUM(H21:H38)</f>
        <v>428400</v>
      </c>
      <c r="I39" s="102"/>
      <c r="J39" s="64">
        <f>E39-F39-G39+H39+I39</f>
        <v>176727846</v>
      </c>
      <c r="K39" s="103">
        <f>SUM(K21:K38)</f>
        <v>104265432</v>
      </c>
      <c r="L39" s="103">
        <f>SUM(L21:L38)</f>
        <v>72462414</v>
      </c>
      <c r="M39" s="6">
        <f>SUM(J21:J38)</f>
        <v>176727846</v>
      </c>
    </row>
    <row r="40" spans="1:13" ht="23.25" customHeight="1">
      <c r="A40" s="104"/>
      <c r="B40" s="104"/>
      <c r="C40" s="104"/>
      <c r="D40" s="104"/>
      <c r="E40" s="105"/>
      <c r="F40" s="105"/>
      <c r="G40" s="105"/>
      <c r="H40" s="105"/>
      <c r="I40" s="105"/>
      <c r="J40" s="69"/>
      <c r="K40" s="106"/>
      <c r="L40" s="106"/>
      <c r="M40" s="7">
        <f>L39+K39</f>
        <v>176727846</v>
      </c>
    </row>
    <row r="41" spans="1:13" ht="13.5" customHeight="1">
      <c r="A41" s="406" t="s">
        <v>100</v>
      </c>
      <c r="B41" s="407"/>
      <c r="C41" s="407"/>
      <c r="D41" s="407"/>
      <c r="E41" s="407"/>
      <c r="F41" s="407"/>
      <c r="G41" s="407"/>
      <c r="H41" s="407"/>
      <c r="I41" s="408"/>
      <c r="J41" s="440">
        <f>SUM(J42:K45)</f>
        <v>10225372</v>
      </c>
      <c r="K41" s="441"/>
      <c r="L41" s="107"/>
      <c r="M41" s="1">
        <f>F39-G14</f>
        <v>0</v>
      </c>
    </row>
    <row r="42" spans="1:13" ht="16.5" customHeight="1">
      <c r="A42" s="433" t="s">
        <v>112</v>
      </c>
      <c r="B42" s="434"/>
      <c r="C42" s="434"/>
      <c r="D42" s="434"/>
      <c r="E42" s="434"/>
      <c r="F42" s="434"/>
      <c r="G42" s="434"/>
      <c r="H42" s="434"/>
      <c r="I42" s="435"/>
      <c r="J42" s="436">
        <v>2412827</v>
      </c>
      <c r="K42" s="437"/>
      <c r="L42" s="107"/>
      <c r="M42" s="1">
        <f>H39-I14</f>
        <v>0</v>
      </c>
    </row>
    <row r="43" spans="1:13" ht="16.5" customHeight="1">
      <c r="A43" s="442" t="s">
        <v>113</v>
      </c>
      <c r="B43" s="443"/>
      <c r="C43" s="443"/>
      <c r="D43" s="443"/>
      <c r="E43" s="443"/>
      <c r="F43" s="443"/>
      <c r="G43" s="443"/>
      <c r="H43" s="443"/>
      <c r="I43" s="444"/>
      <c r="J43" s="438">
        <v>334500</v>
      </c>
      <c r="K43" s="439"/>
      <c r="L43" s="107"/>
      <c r="M43" s="1"/>
    </row>
    <row r="44" spans="1:13" ht="17.25" customHeight="1">
      <c r="A44" s="442" t="s">
        <v>152</v>
      </c>
      <c r="B44" s="443"/>
      <c r="C44" s="443"/>
      <c r="D44" s="443"/>
      <c r="E44" s="443"/>
      <c r="F44" s="443"/>
      <c r="G44" s="443"/>
      <c r="H44" s="443"/>
      <c r="I44" s="444"/>
      <c r="J44" s="438">
        <v>2605000</v>
      </c>
      <c r="K44" s="439"/>
      <c r="L44" s="107"/>
      <c r="M44" s="1"/>
    </row>
    <row r="45" spans="1:13" ht="18" customHeight="1">
      <c r="A45" s="428" t="s">
        <v>124</v>
      </c>
      <c r="B45" s="429"/>
      <c r="C45" s="429"/>
      <c r="D45" s="429"/>
      <c r="E45" s="429"/>
      <c r="F45" s="429"/>
      <c r="G45" s="429"/>
      <c r="H45" s="429"/>
      <c r="I45" s="430"/>
      <c r="J45" s="448">
        <v>4873045</v>
      </c>
      <c r="K45" s="449"/>
      <c r="L45" s="107"/>
      <c r="M45" s="1"/>
    </row>
    <row r="46" spans="1:13" ht="23.25" customHeight="1">
      <c r="A46" s="108" t="s">
        <v>101</v>
      </c>
      <c r="B46" s="109"/>
      <c r="C46" s="109"/>
      <c r="D46" s="109"/>
      <c r="E46" s="109"/>
      <c r="F46" s="109"/>
      <c r="G46" s="109"/>
      <c r="H46" s="109"/>
      <c r="I46" s="110"/>
      <c r="J46" s="440">
        <v>350000</v>
      </c>
      <c r="K46" s="441"/>
      <c r="L46" s="107"/>
      <c r="M46" s="1"/>
    </row>
    <row r="47" spans="1:13" ht="15" customHeight="1">
      <c r="A47" s="111">
        <v>931</v>
      </c>
      <c r="B47" s="465" t="s">
        <v>108</v>
      </c>
      <c r="C47" s="372"/>
      <c r="D47" s="372"/>
      <c r="E47" s="372"/>
      <c r="F47" s="372"/>
      <c r="G47" s="372"/>
      <c r="H47" s="372"/>
      <c r="I47" s="373"/>
      <c r="J47" s="457">
        <v>6900000</v>
      </c>
      <c r="K47" s="458"/>
      <c r="L47" s="107"/>
      <c r="M47" s="1"/>
    </row>
    <row r="48" spans="1:13" ht="50.25" customHeight="1">
      <c r="A48" s="111">
        <v>950</v>
      </c>
      <c r="B48" s="465" t="s">
        <v>111</v>
      </c>
      <c r="C48" s="372"/>
      <c r="D48" s="372"/>
      <c r="E48" s="372"/>
      <c r="F48" s="372"/>
      <c r="G48" s="372"/>
      <c r="H48" s="372"/>
      <c r="I48" s="373"/>
      <c r="J48" s="457">
        <v>35040</v>
      </c>
      <c r="K48" s="458"/>
      <c r="L48" s="107"/>
      <c r="M48" s="1"/>
    </row>
    <row r="49" spans="1:13" ht="15" customHeight="1">
      <c r="A49" s="127" t="s">
        <v>5</v>
      </c>
      <c r="B49" s="462" t="s">
        <v>102</v>
      </c>
      <c r="C49" s="463"/>
      <c r="D49" s="463"/>
      <c r="E49" s="463"/>
      <c r="F49" s="463"/>
      <c r="G49" s="463"/>
      <c r="H49" s="463"/>
      <c r="I49" s="464"/>
      <c r="J49" s="455">
        <f>SUM(J47:K48)</f>
        <v>6935040</v>
      </c>
      <c r="K49" s="456"/>
      <c r="L49" s="107"/>
      <c r="M49" s="1"/>
    </row>
    <row r="50" spans="1:13" ht="15" customHeight="1">
      <c r="A50" s="128" t="s">
        <v>104</v>
      </c>
      <c r="B50" s="459" t="s">
        <v>103</v>
      </c>
      <c r="C50" s="460"/>
      <c r="D50" s="460"/>
      <c r="E50" s="460"/>
      <c r="F50" s="460"/>
      <c r="G50" s="460"/>
      <c r="H50" s="460"/>
      <c r="I50" s="461"/>
      <c r="J50" s="453">
        <f>J49+J39</f>
        <v>183662886</v>
      </c>
      <c r="K50" s="454"/>
      <c r="L50" s="107"/>
      <c r="M50" s="1"/>
    </row>
    <row r="51" spans="1:12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12.7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1:12" ht="12.7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</row>
  </sheetData>
  <sheetProtection/>
  <mergeCells count="63">
    <mergeCell ref="J50:K50"/>
    <mergeCell ref="J49:K49"/>
    <mergeCell ref="J48:K48"/>
    <mergeCell ref="J47:K47"/>
    <mergeCell ref="J46:K46"/>
    <mergeCell ref="B50:I50"/>
    <mergeCell ref="B49:I49"/>
    <mergeCell ref="B48:I48"/>
    <mergeCell ref="B47:I47"/>
    <mergeCell ref="J41:K41"/>
    <mergeCell ref="B35:D35"/>
    <mergeCell ref="A43:I43"/>
    <mergeCell ref="B39:D39"/>
    <mergeCell ref="A44:I44"/>
    <mergeCell ref="J45:K45"/>
    <mergeCell ref="B37:D37"/>
    <mergeCell ref="B38:D38"/>
    <mergeCell ref="A7:J7"/>
    <mergeCell ref="I9:J9"/>
    <mergeCell ref="A9:C9"/>
    <mergeCell ref="D9:F10"/>
    <mergeCell ref="A45:I45"/>
    <mergeCell ref="B25:D25"/>
    <mergeCell ref="A42:I42"/>
    <mergeCell ref="J42:K42"/>
    <mergeCell ref="J44:K44"/>
    <mergeCell ref="J43:K43"/>
    <mergeCell ref="G9:H9"/>
    <mergeCell ref="A14:F14"/>
    <mergeCell ref="A18:A20"/>
    <mergeCell ref="F19:G19"/>
    <mergeCell ref="H19:I19"/>
    <mergeCell ref="A17:L17"/>
    <mergeCell ref="L19:L20"/>
    <mergeCell ref="K19:K20"/>
    <mergeCell ref="J18:J20"/>
    <mergeCell ref="B18:D20"/>
    <mergeCell ref="B34:D34"/>
    <mergeCell ref="A41:I41"/>
    <mergeCell ref="B33:D33"/>
    <mergeCell ref="B26:D26"/>
    <mergeCell ref="F18:I18"/>
    <mergeCell ref="B22:D22"/>
    <mergeCell ref="B23:D23"/>
    <mergeCell ref="B32:D32"/>
    <mergeCell ref="B36:D36"/>
    <mergeCell ref="B24:D24"/>
    <mergeCell ref="D11:F11"/>
    <mergeCell ref="D12:F12"/>
    <mergeCell ref="D13:F13"/>
    <mergeCell ref="E18:E20"/>
    <mergeCell ref="K18:L18"/>
    <mergeCell ref="B21:D21"/>
    <mergeCell ref="A29:A31"/>
    <mergeCell ref="B29:D31"/>
    <mergeCell ref="E29:E31"/>
    <mergeCell ref="F29:I29"/>
    <mergeCell ref="J29:J31"/>
    <mergeCell ref="K29:L29"/>
    <mergeCell ref="F30:G30"/>
    <mergeCell ref="H30:I30"/>
    <mergeCell ref="K30:K31"/>
    <mergeCell ref="L30:L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2012-03-12T14:14:51Z</cp:lastPrinted>
  <dcterms:created xsi:type="dcterms:W3CDTF">2004-08-03T08:26:30Z</dcterms:created>
  <dcterms:modified xsi:type="dcterms:W3CDTF">2012-03-14T07:40:37Z</dcterms:modified>
  <cp:category/>
  <cp:version/>
  <cp:contentType/>
  <cp:contentStatus/>
</cp:coreProperties>
</file>