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Dochody" sheetId="1" r:id="rId1"/>
    <sheet name="ZEST_DZIALOW" sheetId="2" r:id="rId2"/>
  </sheets>
  <definedNames>
    <definedName name="_xlnm.Print_Area" localSheetId="0">'Dochody'!$A$1:$H$149</definedName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<sst xmlns="http://schemas.openxmlformats.org/spreadsheetml/2006/main" count="229" uniqueCount="156">
  <si>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</si>
  <si>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</si>
  <si>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</si>
  <si>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</si>
  <si>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</si>
  <si>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</si>
  <si>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</si>
  <si>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</si>
  <si>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</si>
  <si>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</si>
  <si>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</si>
  <si>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</si>
  <si>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</si>
  <si>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</si>
  <si>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</si>
  <si>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</si>
  <si>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</si>
  <si>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</si>
  <si>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</si>
  <si>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</si>
  <si>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</si>
  <si>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</si>
  <si>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</si>
  <si>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</si>
  <si>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</si>
  <si>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</si>
  <si>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</si>
  <si>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</si>
  <si>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</si>
  <si>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</si>
  <si>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</si>
  <si>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</si>
  <si>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</si>
  <si>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</si>
  <si>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</si>
  <si>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</si>
  <si>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</si>
  <si>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</si>
  <si>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</si>
  <si>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</si>
  <si>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</si>
  <si>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 xml:space="preserve">RAZEM DOCHODY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</si>
  <si>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</si>
  <si>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</si>
  <si>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</si>
  <si>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</si>
  <si>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</si>
  <si>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</si>
  <si>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</si>
  <si>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</si>
  <si>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</si>
  <si>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</si>
  <si>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</si>
  <si>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</si>
  <si>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</si>
  <si>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</si>
  <si>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</si>
  <si>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</si>
  <si>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</si>
  <si>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</si>
  <si>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</si>
  <si>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</si>
  <si>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</si>
  <si>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</si>
  <si>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</si>
  <si>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</si>
  <si>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</si>
  <si>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</si>
  <si>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</si>
  <si>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</si>
  <si>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</si>
  <si>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</si>
  <si>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</si>
  <si>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</si>
  <si>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</si>
  <si>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</si>
  <si>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</si>
  <si>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</si>
  <si>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</si>
  <si>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</si>
  <si>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 xml:space="preserve">Wpływy z opłat za zarząd, użytkowanie i użytkowanie wieczyste nieruchomości </t>
  </si>
  <si>
    <t>Wpływy z innych opłat stanowiących dochody j.s.t. na podstawie ustaw</t>
  </si>
  <si>
    <t>0430</t>
  </si>
  <si>
    <t>Wpływy z opłaty targowej</t>
  </si>
  <si>
    <t>Przedszkola</t>
  </si>
  <si>
    <t>Zasiłki i pomoc w naturze oraz składki na ubezpieczenie emerytalne i rentowe</t>
  </si>
  <si>
    <t>Dotacje celowe otrzymane z budżetu państwa na realizację własnych zadań bieżących gmin</t>
  </si>
  <si>
    <t>Dotacje celowe otrzymane z budżetu państwana realizację własnych zadań bieżących gmin</t>
  </si>
  <si>
    <t>Dochody jst związane z realizacją zadan z zakresu administracji rządowej oraz innych zadań zleconych ustawami</t>
  </si>
  <si>
    <t>URZĘDY NACZELNYCH ORGANÓW WŁADZY PAŃSTWOWEJ, KONTROLI I OCHRONY PRAWA I SĄDOWNICTWA</t>
  </si>
  <si>
    <t>Urzędy naczelnych organów władzy państwowej, kontroli i ochrona prawa</t>
  </si>
  <si>
    <t>Wpływy z różnych dochodów - zwrot za tel. energię</t>
  </si>
  <si>
    <t>Dochody jst związane z realizacją zadan z zakresu administracji rządowej oraz innych zadań zleconych ustawami- 5% dochodów - dowody osobiste</t>
  </si>
  <si>
    <t>Wpływy z usług - opłaty stałe</t>
  </si>
  <si>
    <t xml:space="preserve">RAZEM  DOCHODY </t>
  </si>
  <si>
    <t>Kultura fizyczna i sport</t>
  </si>
  <si>
    <t>Urzędy naczelnych organów władzy państwowej, kontroli i ochrona prawa oraz sądownictwo</t>
  </si>
  <si>
    <t>Zadania z zakresu kultury fizycznej i sportu</t>
  </si>
  <si>
    <t>Ogółem</t>
  </si>
  <si>
    <t>w tym:</t>
  </si>
  <si>
    <t>bieżące</t>
  </si>
  <si>
    <t>majątkowe</t>
  </si>
  <si>
    <t xml:space="preserve">Dochody z najmu i dzierżawy składników majątkowych jednostek samorządu terytorialnego </t>
  </si>
  <si>
    <t>DOCHODY OD OSÓB PRAWNYCH, OSÓB FIZYCZNYCH I OD INNYCH JEDNOSTEK NIEPOSIADAJĄCYCH OSOBOWOŚCI PRAWNEJ ORAZ WYDATKI ZWIĄZANE Z ICH POBOREM</t>
  </si>
  <si>
    <t>Rady  Gminy Lesznowola</t>
  </si>
  <si>
    <t>Wpływy z różnych opłat - reklamy</t>
  </si>
  <si>
    <t>0770</t>
  </si>
  <si>
    <t>Wpływy z tytułu odpłatnego nabycia prawa własności oraz prawa użytkowania wieczystego nieruchomości</t>
  </si>
  <si>
    <t>01095</t>
  </si>
  <si>
    <t>Dotacje celowe otrzymane z gminy na  zadania bieżące realizowane na podstawie porozumień między jst</t>
  </si>
  <si>
    <t xml:space="preserve">Dowożenie uczniów do szkół </t>
  </si>
  <si>
    <t>Zespoły obsługi ekonom - administracyjnej szkół</t>
  </si>
  <si>
    <t xml:space="preserve">Wpływy z usług </t>
  </si>
  <si>
    <t>Środki na dofinansowanie własnych inwestycji  gmin pozyskane z innych źródeł  (UE)</t>
  </si>
  <si>
    <t>INFORMATYKA</t>
  </si>
  <si>
    <t>GOSPODARKA KOMUNALNA I OCHRONA ŚRODOWISKA</t>
  </si>
  <si>
    <t>Oddziały przedszkolne w szkołach podstawowych</t>
  </si>
  <si>
    <t>Zasiłki stałe</t>
  </si>
  <si>
    <t>Informatyka</t>
  </si>
  <si>
    <t>Gospodarka komunalna i ochrona środowiska</t>
  </si>
  <si>
    <t xml:space="preserve">bieżące </t>
  </si>
  <si>
    <t>majatkowe</t>
  </si>
  <si>
    <t>Wpływy i wydatki związane z gromadzeniem środków z opłat i kar za korzystanie ze środowiska</t>
  </si>
  <si>
    <t xml:space="preserve">Wpływy z różnych opłat 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</si>
  <si>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</si>
  <si>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</si>
  <si>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</si>
  <si>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</si>
  <si>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Przychody ze sprzedaży innych papierów  wartościowych (obligacji)</t>
  </si>
  <si>
    <t>Świadczenia rodzinne,zaliczka z funduszu alimentacyjnego oraz składki na ubezpieczenia emerytalne  i rentowe z ubezpieczenia społecznego</t>
  </si>
  <si>
    <t>Składki na ubezpieczenie zdrowotne opłacane za osoby pobierające niektóre świadczenia z pomocy społecznej, niektóre świadcz rodzinne oraz za osoby uczęszczające w zajęciach w centrum integracji społecznej</t>
  </si>
  <si>
    <t>Tabela Nr 1</t>
  </si>
  <si>
    <t>-Dotacje na realizację zadań z zakresu administracji rządowej  (§ 2010)</t>
  </si>
  <si>
    <t>-Dotacje na realizację własnych zadań bieżących  (§ 2030)</t>
  </si>
  <si>
    <t>DOCHODY BUDŻETU GMINY NA 2012 ROK</t>
  </si>
  <si>
    <t xml:space="preserve">do Uchwały Nr </t>
  </si>
  <si>
    <t xml:space="preserve">z  dnia </t>
  </si>
  <si>
    <t>0490</t>
  </si>
  <si>
    <t>Dotacje celowe w ramach programów finansowanych z udziałem środków europejskich oraz środków, o których mowa w art. 5 ust. 1 pkt 3 oraz ust. 3pkt 5 i 6 ustawy, lub płatności w ramach budżetu środków europejskich</t>
  </si>
  <si>
    <t xml:space="preserve">Plan na 2012 r. </t>
  </si>
  <si>
    <t>Budżetu Gminy na 2012 rok</t>
  </si>
  <si>
    <t>Wpływy z różnych rozliczeń</t>
  </si>
  <si>
    <t>OBRONA NARODOWA</t>
  </si>
  <si>
    <t xml:space="preserve">Obrona narodowa </t>
  </si>
  <si>
    <t xml:space="preserve">Usługi opiekuńcze i specjalistyczne usługi opiekuńcze </t>
  </si>
  <si>
    <t>Pozostałe wydatki obronne</t>
  </si>
  <si>
    <r>
      <t>ZESTAWIENIE DZIAŁÓW</t>
    </r>
    <r>
      <rPr>
        <b/>
        <sz val="10"/>
        <rFont val="Cambria"/>
        <family val="1"/>
      </rPr>
      <t xml:space="preserve"> </t>
    </r>
  </si>
  <si>
    <t>Wpływy z różnych rozliczeń zwrot za tel. energię</t>
  </si>
  <si>
    <t>Wpływy z innych lolalnych opłat pobierane przez jst na podstawie odrębnych ustaw- za zajęcie pasa drogowego</t>
  </si>
  <si>
    <t>-Dotacje na realizację zadań realizowanych w drodze umów i porozumień między jst    (§ 2310)</t>
  </si>
  <si>
    <t>-Dotacje na realizację zadań finansowanych ze środków  UE                                                                                  ( §2007 i §2009§, 6207 i § 6209,)</t>
  </si>
  <si>
    <t>Wolne środki jako nadwyżka środków pieniężnych na rachunku bieżącym budżetu gminy wynikających z rozliczeń wyemitowanych papierów wartościowych,  kredytów i pożyczek z lat ubiegłych</t>
  </si>
  <si>
    <t>Gospodarka ściekowa i ochrona wód</t>
  </si>
  <si>
    <t>Plan na 2012 r.</t>
  </si>
  <si>
    <t xml:space="preserve">KULTURA FIZYCZNA </t>
  </si>
  <si>
    <t>w tym dotacje, środki z U. E          i budżetu państwa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</si>
</sst>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7"/>
      <name val="Cambria"/>
      <family val="1"/>
    </font>
    <font>
      <b/>
      <sz val="16"/>
      <name val="Cambria"/>
      <family val="1"/>
    </font>
    <font>
      <b/>
      <u val="single"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 quotePrefix="1">
      <alignment horizontal="center" vertical="center"/>
    </xf>
    <xf numFmtId="0" fontId="30" fillId="34" borderId="12" xfId="0" applyFont="1" applyFill="1" applyBorder="1" applyAlignment="1">
      <alignment horizontal="left" vertical="center" wrapText="1"/>
    </xf>
    <xf numFmtId="3" fontId="29" fillId="34" borderId="13" xfId="0" applyNumberFormat="1" applyFont="1" applyFill="1" applyBorder="1" applyAlignment="1">
      <alignment horizontal="right" vertical="center"/>
    </xf>
    <xf numFmtId="0" fontId="31" fillId="0" borderId="14" xfId="0" applyFont="1" applyBorder="1" applyAlignment="1" quotePrefix="1">
      <alignment horizontal="center" vertical="center"/>
    </xf>
    <xf numFmtId="0" fontId="31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 wrapText="1"/>
    </xf>
    <xf numFmtId="3" fontId="32" fillId="0" borderId="15" xfId="0" applyNumberFormat="1" applyFont="1" applyBorder="1" applyAlignment="1">
      <alignment horizontal="right" vertical="center"/>
    </xf>
    <xf numFmtId="3" fontId="32" fillId="0" borderId="15" xfId="0" applyNumberFormat="1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0" fontId="31" fillId="0" borderId="12" xfId="0" applyFont="1" applyBorder="1" applyAlignment="1" quotePrefix="1">
      <alignment horizontal="center" vertical="center"/>
    </xf>
    <xf numFmtId="0" fontId="32" fillId="0" borderId="16" xfId="0" applyFont="1" applyBorder="1" applyAlignment="1">
      <alignment vertical="center" wrapText="1"/>
    </xf>
    <xf numFmtId="3" fontId="32" fillId="0" borderId="12" xfId="0" applyNumberFormat="1" applyFont="1" applyBorder="1" applyAlignment="1">
      <alignment horizontal="right" vertical="center"/>
    </xf>
    <xf numFmtId="3" fontId="32" fillId="0" borderId="12" xfId="0" applyNumberFormat="1" applyFont="1" applyFill="1" applyBorder="1" applyAlignment="1">
      <alignment horizontal="right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 quotePrefix="1">
      <alignment horizontal="center" vertical="center"/>
    </xf>
    <xf numFmtId="0" fontId="30" fillId="34" borderId="13" xfId="0" applyFont="1" applyFill="1" applyBorder="1" applyAlignment="1">
      <alignment horizontal="left" vertical="center" wrapText="1"/>
    </xf>
    <xf numFmtId="0" fontId="30" fillId="34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5" xfId="0" applyFont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3" fontId="29" fillId="34" borderId="12" xfId="0" applyNumberFormat="1" applyFont="1" applyFill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16" xfId="0" applyNumberFormat="1" applyFont="1" applyFill="1" applyBorder="1" applyAlignment="1">
      <alignment horizontal="right" vertical="center"/>
    </xf>
    <xf numFmtId="0" fontId="30" fillId="34" borderId="13" xfId="0" applyFont="1" applyFill="1" applyBorder="1" applyAlignment="1">
      <alignment horizontal="center" vertical="center"/>
    </xf>
    <xf numFmtId="0" fontId="31" fillId="0" borderId="17" xfId="0" applyFont="1" applyBorder="1" applyAlignment="1" quotePrefix="1">
      <alignment horizontal="center" vertical="center"/>
    </xf>
    <xf numFmtId="0" fontId="32" fillId="0" borderId="17" xfId="0" applyFont="1" applyBorder="1" applyAlignment="1">
      <alignment vertical="center" wrapText="1"/>
    </xf>
    <xf numFmtId="3" fontId="32" fillId="0" borderId="17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0" fontId="31" fillId="0" borderId="16" xfId="0" applyFont="1" applyBorder="1" applyAlignment="1" quotePrefix="1">
      <alignment horizontal="center" vertical="center"/>
    </xf>
    <xf numFmtId="0" fontId="32" fillId="0" borderId="16" xfId="0" applyFont="1" applyBorder="1" applyAlignment="1">
      <alignment horizontal="right" vertical="center"/>
    </xf>
    <xf numFmtId="0" fontId="31" fillId="0" borderId="18" xfId="0" applyFont="1" applyBorder="1" applyAlignment="1" quotePrefix="1">
      <alignment horizontal="center" vertical="center"/>
    </xf>
    <xf numFmtId="3" fontId="32" fillId="0" borderId="18" xfId="0" applyNumberFormat="1" applyFont="1" applyBorder="1" applyAlignment="1">
      <alignment horizontal="right" vertical="center"/>
    </xf>
    <xf numFmtId="0" fontId="29" fillId="34" borderId="19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left" vertical="center" wrapText="1"/>
    </xf>
    <xf numFmtId="3" fontId="29" fillId="34" borderId="11" xfId="0" applyNumberFormat="1" applyFont="1" applyFill="1" applyBorder="1" applyAlignment="1">
      <alignment horizontal="right" vertical="center"/>
    </xf>
    <xf numFmtId="0" fontId="31" fillId="0" borderId="20" xfId="0" applyFont="1" applyBorder="1" applyAlignment="1" quotePrefix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left" vertical="center" wrapText="1"/>
    </xf>
    <xf numFmtId="0" fontId="31" fillId="0" borderId="23" xfId="0" applyFont="1" applyBorder="1" applyAlignment="1" quotePrefix="1">
      <alignment horizontal="center" vertical="center"/>
    </xf>
    <xf numFmtId="0" fontId="32" fillId="0" borderId="23" xfId="0" applyFont="1" applyBorder="1" applyAlignment="1">
      <alignment vertical="center" wrapText="1"/>
    </xf>
    <xf numFmtId="0" fontId="29" fillId="34" borderId="24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left" vertical="center" wrapText="1"/>
    </xf>
    <xf numFmtId="3" fontId="29" fillId="34" borderId="14" xfId="0" applyNumberFormat="1" applyFont="1" applyFill="1" applyBorder="1" applyAlignment="1">
      <alignment horizontal="right" vertical="center"/>
    </xf>
    <xf numFmtId="0" fontId="32" fillId="0" borderId="25" xfId="0" applyFont="1" applyBorder="1" applyAlignment="1">
      <alignment vertical="center" wrapText="1"/>
    </xf>
    <xf numFmtId="0" fontId="31" fillId="0" borderId="26" xfId="0" applyFont="1" applyBorder="1" applyAlignment="1" quotePrefix="1">
      <alignment horizontal="center" vertical="center"/>
    </xf>
    <xf numFmtId="0" fontId="32" fillId="0" borderId="27" xfId="0" applyFont="1" applyBorder="1" applyAlignment="1">
      <alignment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29" fillId="0" borderId="15" xfId="0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3" fontId="32" fillId="0" borderId="11" xfId="0" applyNumberFormat="1" applyFont="1" applyBorder="1" applyAlignment="1">
      <alignment vertical="center"/>
    </xf>
    <xf numFmtId="0" fontId="24" fillId="33" borderId="28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3" fontId="29" fillId="33" borderId="0" xfId="0" applyNumberFormat="1" applyFont="1" applyFill="1" applyBorder="1" applyAlignment="1">
      <alignment horizontal="right" vertical="center"/>
    </xf>
    <xf numFmtId="3" fontId="29" fillId="34" borderId="11" xfId="0" applyNumberFormat="1" applyFont="1" applyFill="1" applyBorder="1" applyAlignment="1">
      <alignment vertical="center"/>
    </xf>
    <xf numFmtId="3" fontId="29" fillId="35" borderId="11" xfId="0" applyNumberFormat="1" applyFont="1" applyFill="1" applyBorder="1" applyAlignment="1">
      <alignment vertical="center"/>
    </xf>
    <xf numFmtId="3" fontId="29" fillId="33" borderId="20" xfId="0" applyNumberFormat="1" applyFont="1" applyFill="1" applyBorder="1" applyAlignment="1">
      <alignment horizontal="right" vertical="center"/>
    </xf>
    <xf numFmtId="0" fontId="30" fillId="33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vertical="center"/>
    </xf>
    <xf numFmtId="0" fontId="30" fillId="33" borderId="0" xfId="0" applyFont="1" applyFill="1" applyBorder="1" applyAlignment="1">
      <alignment horizontal="left" vertical="center" wrapText="1"/>
    </xf>
    <xf numFmtId="3" fontId="32" fillId="0" borderId="15" xfId="0" applyNumberFormat="1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12" xfId="0" applyFont="1" applyBorder="1" applyAlignment="1" quotePrefix="1">
      <alignment horizontal="center" vertical="center"/>
    </xf>
    <xf numFmtId="3" fontId="33" fillId="0" borderId="12" xfId="0" applyNumberFormat="1" applyFont="1" applyBorder="1" applyAlignment="1">
      <alignment vertical="center"/>
    </xf>
    <xf numFmtId="0" fontId="32" fillId="0" borderId="15" xfId="0" applyFont="1" applyBorder="1" applyAlignment="1" quotePrefix="1">
      <alignment horizontal="center" vertical="center"/>
    </xf>
    <xf numFmtId="3" fontId="33" fillId="0" borderId="15" xfId="0" applyNumberFormat="1" applyFont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 quotePrefix="1">
      <alignment horizontal="center" vertical="center"/>
    </xf>
    <xf numFmtId="0" fontId="32" fillId="33" borderId="15" xfId="0" applyFont="1" applyFill="1" applyBorder="1" applyAlignment="1">
      <alignment horizontal="left" vertical="center" wrapText="1"/>
    </xf>
    <xf numFmtId="3" fontId="32" fillId="0" borderId="15" xfId="0" applyNumberFormat="1" applyFont="1" applyBorder="1" applyAlignment="1">
      <alignment vertical="center"/>
    </xf>
    <xf numFmtId="3" fontId="33" fillId="0" borderId="17" xfId="0" applyNumberFormat="1" applyFont="1" applyBorder="1" applyAlignment="1">
      <alignment vertical="center"/>
    </xf>
    <xf numFmtId="0" fontId="32" fillId="0" borderId="16" xfId="0" applyFont="1" applyBorder="1" applyAlignment="1" quotePrefix="1">
      <alignment horizontal="center" vertical="center"/>
    </xf>
    <xf numFmtId="3" fontId="33" fillId="0" borderId="16" xfId="0" applyNumberFormat="1" applyFont="1" applyBorder="1" applyAlignment="1">
      <alignment vertical="center"/>
    </xf>
    <xf numFmtId="3" fontId="32" fillId="33" borderId="0" xfId="0" applyNumberFormat="1" applyFont="1" applyFill="1" applyBorder="1" applyAlignment="1">
      <alignment vertical="center"/>
    </xf>
    <xf numFmtId="0" fontId="29" fillId="33" borderId="20" xfId="0" applyFont="1" applyFill="1" applyBorder="1" applyAlignment="1">
      <alignment horizontal="left" vertical="center" wrapText="1"/>
    </xf>
    <xf numFmtId="3" fontId="29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4" fillId="33" borderId="20" xfId="0" applyNumberFormat="1" applyFont="1" applyFill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vertical="center" wrapText="1"/>
    </xf>
    <xf numFmtId="0" fontId="31" fillId="0" borderId="29" xfId="0" applyFont="1" applyBorder="1" applyAlignment="1" quotePrefix="1">
      <alignment horizontal="center" vertical="center"/>
    </xf>
    <xf numFmtId="0" fontId="32" fillId="0" borderId="29" xfId="0" applyFont="1" applyBorder="1" applyAlignment="1">
      <alignment vertical="center" wrapText="1"/>
    </xf>
    <xf numFmtId="3" fontId="32" fillId="0" borderId="29" xfId="0" applyNumberFormat="1" applyFont="1" applyBorder="1" applyAlignment="1">
      <alignment horizontal="right" vertical="center"/>
    </xf>
    <xf numFmtId="0" fontId="31" fillId="0" borderId="0" xfId="0" applyFont="1" applyBorder="1" applyAlignment="1" quotePrefix="1">
      <alignment horizontal="center" vertical="center"/>
    </xf>
    <xf numFmtId="0" fontId="32" fillId="0" borderId="0" xfId="0" applyFont="1" applyBorder="1" applyAlignment="1">
      <alignment vertical="center" wrapText="1"/>
    </xf>
    <xf numFmtId="3" fontId="32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31" fillId="33" borderId="20" xfId="0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32" fillId="0" borderId="17" xfId="0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vertical="center"/>
    </xf>
    <xf numFmtId="3" fontId="32" fillId="0" borderId="17" xfId="0" applyNumberFormat="1" applyFont="1" applyFill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3" fontId="1" fillId="36" borderId="13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3" fontId="29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left" vertical="center" wrapText="1"/>
    </xf>
    <xf numFmtId="3" fontId="29" fillId="34" borderId="10" xfId="0" applyNumberFormat="1" applyFont="1" applyFill="1" applyBorder="1" applyAlignment="1">
      <alignment horizontal="right" vertical="center"/>
    </xf>
    <xf numFmtId="3" fontId="1" fillId="36" borderId="10" xfId="0" applyNumberFormat="1" applyFont="1" applyFill="1" applyBorder="1" applyAlignment="1">
      <alignment vertical="center"/>
    </xf>
    <xf numFmtId="0" fontId="31" fillId="0" borderId="28" xfId="0" applyFont="1" applyBorder="1" applyAlignment="1" quotePrefix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3" xfId="0" applyFont="1" applyBorder="1" applyAlignment="1" quotePrefix="1">
      <alignment horizontal="center" vertical="center"/>
    </xf>
    <xf numFmtId="0" fontId="32" fillId="0" borderId="21" xfId="0" applyFont="1" applyBorder="1" applyAlignment="1">
      <alignment vertical="center" wrapText="1"/>
    </xf>
    <xf numFmtId="3" fontId="32" fillId="0" borderId="13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3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0" fontId="31" fillId="33" borderId="11" xfId="0" applyFont="1" applyFill="1" applyBorder="1" applyAlignment="1" quotePrefix="1">
      <alignment horizontal="left" vertical="center" wrapText="1"/>
    </xf>
    <xf numFmtId="0" fontId="24" fillId="0" borderId="3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1" fillId="0" borderId="11" xfId="0" applyFont="1" applyBorder="1" applyAlignment="1">
      <alignment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29" fillId="33" borderId="31" xfId="0" applyFont="1" applyFill="1" applyBorder="1" applyAlignment="1">
      <alignment horizontal="left" vertical="center" wrapText="1"/>
    </xf>
    <xf numFmtId="0" fontId="29" fillId="33" borderId="3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29" fillId="34" borderId="11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9" fillId="35" borderId="19" xfId="0" applyFont="1" applyFill="1" applyBorder="1" applyAlignment="1">
      <alignment horizontal="left" vertical="center" wrapText="1"/>
    </xf>
    <xf numFmtId="0" fontId="29" fillId="35" borderId="3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34" borderId="19" xfId="0" applyFont="1" applyFill="1" applyBorder="1" applyAlignment="1">
      <alignment horizontal="left" vertical="center" wrapText="1"/>
    </xf>
    <xf numFmtId="0" fontId="29" fillId="34" borderId="30" xfId="0" applyFont="1" applyFill="1" applyBorder="1" applyAlignment="1">
      <alignment horizontal="left" vertical="center" wrapText="1"/>
    </xf>
    <xf numFmtId="0" fontId="27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30" fillId="37" borderId="11" xfId="0" applyFont="1" applyFill="1" applyBorder="1" applyAlignment="1">
      <alignment horizontal="left" vertical="center" wrapText="1"/>
    </xf>
    <xf numFmtId="3" fontId="34" fillId="37" borderId="11" xfId="0" applyNumberFormat="1" applyFont="1" applyFill="1" applyBorder="1" applyAlignment="1">
      <alignment vertical="center"/>
    </xf>
    <xf numFmtId="0" fontId="32" fillId="38" borderId="11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vertical="center" wrapText="1"/>
    </xf>
    <xf numFmtId="0" fontId="32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 quotePrefix="1">
      <alignment horizontal="center" vertical="center"/>
    </xf>
    <xf numFmtId="0" fontId="29" fillId="38" borderId="11" xfId="0" applyFont="1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left" vertical="center" wrapText="1"/>
    </xf>
    <xf numFmtId="3" fontId="29" fillId="38" borderId="11" xfId="0" applyNumberFormat="1" applyFont="1" applyFill="1" applyBorder="1" applyAlignment="1">
      <alignment horizontal="right" vertical="center"/>
    </xf>
    <xf numFmtId="3" fontId="29" fillId="38" borderId="10" xfId="0" applyNumberFormat="1" applyFont="1" applyFill="1" applyBorder="1" applyAlignment="1">
      <alignment horizontal="right" vertical="center"/>
    </xf>
    <xf numFmtId="0" fontId="28" fillId="38" borderId="11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left" vertical="center" wrapText="1"/>
    </xf>
    <xf numFmtId="3" fontId="1" fillId="38" borderId="10" xfId="0" applyNumberFormat="1" applyFont="1" applyFill="1" applyBorder="1" applyAlignment="1">
      <alignment vertical="center"/>
    </xf>
    <xf numFmtId="0" fontId="28" fillId="38" borderId="19" xfId="0" applyFont="1" applyFill="1" applyBorder="1" applyAlignment="1">
      <alignment horizontal="center" vertical="center"/>
    </xf>
    <xf numFmtId="0" fontId="30" fillId="38" borderId="19" xfId="0" applyFont="1" applyFill="1" applyBorder="1" applyAlignment="1">
      <alignment horizontal="left" vertical="center" wrapText="1"/>
    </xf>
    <xf numFmtId="0" fontId="30" fillId="38" borderId="31" xfId="0" applyFont="1" applyFill="1" applyBorder="1" applyAlignment="1">
      <alignment horizontal="left" vertical="center" wrapText="1"/>
    </xf>
    <xf numFmtId="0" fontId="30" fillId="38" borderId="30" xfId="0" applyFont="1" applyFill="1" applyBorder="1" applyAlignment="1">
      <alignment horizontal="left" vertical="center" wrapText="1"/>
    </xf>
    <xf numFmtId="0" fontId="29" fillId="38" borderId="11" xfId="0" applyFont="1" applyFill="1" applyBorder="1" applyAlignment="1">
      <alignment horizontal="left" vertical="center" wrapText="1"/>
    </xf>
    <xf numFmtId="0" fontId="30" fillId="38" borderId="19" xfId="0" applyFont="1" applyFill="1" applyBorder="1" applyAlignment="1">
      <alignment horizontal="left" vertical="center" wrapText="1"/>
    </xf>
    <xf numFmtId="3" fontId="35" fillId="38" borderId="11" xfId="0" applyNumberFormat="1" applyFont="1" applyFill="1" applyBorder="1" applyAlignment="1">
      <alignment horizontal="right" vertical="center"/>
    </xf>
    <xf numFmtId="3" fontId="29" fillId="38" borderId="11" xfId="0" applyNumberFormat="1" applyFont="1" applyFill="1" applyBorder="1" applyAlignment="1">
      <alignment vertical="center"/>
    </xf>
    <xf numFmtId="3" fontId="29" fillId="38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36">
      <selection activeCell="F47" sqref="F47:H47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5.375" style="1" customWidth="1"/>
    <col min="4" max="4" width="37.75390625" style="1" customWidth="1"/>
    <col min="5" max="5" width="10.25390625" style="1" customWidth="1"/>
    <col min="6" max="6" width="9.25390625" style="1" customWidth="1"/>
    <col min="7" max="7" width="9.875" style="1" customWidth="1"/>
    <col min="8" max="8" width="10.00390625" style="1" customWidth="1"/>
    <col min="9" max="9" width="10.125" style="1" customWidth="1"/>
    <col min="10" max="10" width="8.375" style="1" customWidth="1"/>
    <col min="11" max="16384" width="9.125" style="1" customWidth="1"/>
  </cols>
  <sheetData>
    <row r="1" spans="1:7" ht="12.75" customHeight="1">
      <c r="A1" s="9"/>
      <c r="B1" s="9"/>
      <c r="C1" s="9"/>
      <c r="D1" s="10"/>
      <c r="E1" s="10" t="s">
        <v>131</v>
      </c>
      <c r="F1" s="11"/>
      <c r="G1" s="11"/>
    </row>
    <row r="2" spans="1:7" ht="3" customHeight="1">
      <c r="A2" s="9"/>
      <c r="B2" s="9"/>
      <c r="C2" s="9"/>
      <c r="D2" s="11"/>
      <c r="E2" s="11"/>
      <c r="F2" s="12"/>
      <c r="G2" s="9"/>
    </row>
    <row r="3" spans="1:7" ht="12.75">
      <c r="A3" s="9"/>
      <c r="B3" s="9"/>
      <c r="C3" s="9"/>
      <c r="D3" s="13"/>
      <c r="E3" s="13" t="s">
        <v>135</v>
      </c>
      <c r="F3" s="13"/>
      <c r="G3" s="13"/>
    </row>
    <row r="4" spans="1:7" ht="16.5" customHeight="1">
      <c r="A4" s="9"/>
      <c r="B4" s="9"/>
      <c r="C4" s="9"/>
      <c r="D4" s="13"/>
      <c r="E4" s="13" t="s">
        <v>104</v>
      </c>
      <c r="F4" s="13"/>
      <c r="G4" s="13"/>
    </row>
    <row r="5" spans="1:7" ht="13.5" customHeight="1">
      <c r="A5" s="9"/>
      <c r="B5" s="9"/>
      <c r="C5" s="9"/>
      <c r="D5" s="13"/>
      <c r="E5" s="13" t="s">
        <v>136</v>
      </c>
      <c r="F5" s="12"/>
      <c r="G5" s="9"/>
    </row>
    <row r="6" spans="1:7" ht="9" customHeight="1">
      <c r="A6" s="9"/>
      <c r="B6" s="9"/>
      <c r="C6" s="9"/>
      <c r="D6" s="13"/>
      <c r="E6" s="13"/>
      <c r="F6" s="12"/>
      <c r="G6" s="9"/>
    </row>
    <row r="7" spans="1:7" ht="14.25" customHeight="1">
      <c r="A7" s="161" t="s">
        <v>134</v>
      </c>
      <c r="B7" s="161"/>
      <c r="C7" s="161"/>
      <c r="D7" s="161"/>
      <c r="E7" s="161"/>
      <c r="F7" s="161"/>
      <c r="G7" s="161"/>
    </row>
    <row r="8" spans="1:7" ht="6" customHeight="1">
      <c r="A8" s="85"/>
      <c r="B8" s="85"/>
      <c r="C8" s="85"/>
      <c r="D8" s="85"/>
      <c r="E8" s="85"/>
      <c r="F8" s="9"/>
      <c r="G8" s="9"/>
    </row>
    <row r="9" spans="1:8" ht="10.5" customHeight="1">
      <c r="A9" s="164" t="s">
        <v>51</v>
      </c>
      <c r="B9" s="164"/>
      <c r="C9" s="164"/>
      <c r="D9" s="162" t="s">
        <v>55</v>
      </c>
      <c r="E9" s="158" t="s">
        <v>153</v>
      </c>
      <c r="F9" s="159"/>
      <c r="G9" s="160"/>
      <c r="H9" s="155" t="s">
        <v>155</v>
      </c>
    </row>
    <row r="10" spans="1:8" ht="9.75" customHeight="1">
      <c r="A10" s="162" t="s">
        <v>52</v>
      </c>
      <c r="B10" s="162" t="s">
        <v>53</v>
      </c>
      <c r="C10" s="162" t="s">
        <v>54</v>
      </c>
      <c r="D10" s="165"/>
      <c r="E10" s="164" t="s">
        <v>98</v>
      </c>
      <c r="F10" s="164" t="s">
        <v>99</v>
      </c>
      <c r="G10" s="164"/>
      <c r="H10" s="156"/>
    </row>
    <row r="11" spans="1:8" ht="33.75" customHeight="1">
      <c r="A11" s="163"/>
      <c r="B11" s="163"/>
      <c r="C11" s="163"/>
      <c r="D11" s="165"/>
      <c r="E11" s="164"/>
      <c r="F11" s="119" t="s">
        <v>100</v>
      </c>
      <c r="G11" s="119" t="s">
        <v>101</v>
      </c>
      <c r="H11" s="157"/>
    </row>
    <row r="12" spans="1:8" ht="9" customHeight="1">
      <c r="A12" s="14">
        <v>1</v>
      </c>
      <c r="B12" s="14">
        <v>2</v>
      </c>
      <c r="C12" s="14">
        <v>3</v>
      </c>
      <c r="D12" s="15">
        <v>4</v>
      </c>
      <c r="E12" s="15">
        <v>5</v>
      </c>
      <c r="F12" s="15">
        <v>6</v>
      </c>
      <c r="G12" s="14">
        <v>7</v>
      </c>
      <c r="H12" s="15">
        <v>8</v>
      </c>
    </row>
    <row r="13" spans="1:9" s="4" customFormat="1" ht="15.75" customHeight="1">
      <c r="A13" s="180" t="s">
        <v>1</v>
      </c>
      <c r="B13" s="181"/>
      <c r="C13" s="180"/>
      <c r="D13" s="182" t="s">
        <v>4</v>
      </c>
      <c r="E13" s="183">
        <f>SUM(E14,E18)</f>
        <v>10753799</v>
      </c>
      <c r="F13" s="183">
        <f>SUM(F14,F18)</f>
        <v>50800</v>
      </c>
      <c r="G13" s="184">
        <f>SUM(G14,G18)</f>
        <v>10702999</v>
      </c>
      <c r="H13" s="184">
        <f>SUM(H14,H18)</f>
        <v>10702999</v>
      </c>
      <c r="I13" s="6"/>
    </row>
    <row r="14" spans="1:9" s="4" customFormat="1" ht="11.25" customHeight="1">
      <c r="A14" s="16"/>
      <c r="B14" s="17" t="s">
        <v>2</v>
      </c>
      <c r="C14" s="17"/>
      <c r="D14" s="18" t="s">
        <v>3</v>
      </c>
      <c r="E14" s="37">
        <f>SUM(E15:E17)</f>
        <v>10752999</v>
      </c>
      <c r="F14" s="37">
        <f>SUM(F15:F17)</f>
        <v>50000</v>
      </c>
      <c r="G14" s="19">
        <f>SUM(G15:G17)</f>
        <v>10702999</v>
      </c>
      <c r="H14" s="19">
        <f>SUM(H15:H17)</f>
        <v>10702999</v>
      </c>
      <c r="I14" s="6"/>
    </row>
    <row r="15" spans="1:9" s="4" customFormat="1" ht="14.25" customHeight="1">
      <c r="A15" s="20"/>
      <c r="B15" s="20"/>
      <c r="C15" s="21" t="s">
        <v>56</v>
      </c>
      <c r="D15" s="22" t="s">
        <v>7</v>
      </c>
      <c r="E15" s="23">
        <v>50000</v>
      </c>
      <c r="F15" s="24">
        <f>E15</f>
        <v>50000</v>
      </c>
      <c r="G15" s="25"/>
      <c r="H15" s="128"/>
      <c r="I15" s="6"/>
    </row>
    <row r="16" spans="1:9" s="4" customFormat="1" ht="42" customHeight="1">
      <c r="A16" s="20"/>
      <c r="B16" s="20"/>
      <c r="C16" s="26">
        <v>6207</v>
      </c>
      <c r="D16" s="22" t="s">
        <v>138</v>
      </c>
      <c r="E16" s="28">
        <v>2457999</v>
      </c>
      <c r="F16" s="29"/>
      <c r="G16" s="24">
        <f>E16</f>
        <v>2457999</v>
      </c>
      <c r="H16" s="128">
        <f>G16</f>
        <v>2457999</v>
      </c>
      <c r="I16" s="6"/>
    </row>
    <row r="17" spans="1:9" s="4" customFormat="1" ht="24.75" customHeight="1">
      <c r="A17" s="20"/>
      <c r="B17" s="20"/>
      <c r="C17" s="26">
        <v>6298</v>
      </c>
      <c r="D17" s="27" t="s">
        <v>113</v>
      </c>
      <c r="E17" s="28">
        <v>8245000</v>
      </c>
      <c r="F17" s="29"/>
      <c r="G17" s="125">
        <f>E17</f>
        <v>8245000</v>
      </c>
      <c r="H17" s="129">
        <f>G17</f>
        <v>8245000</v>
      </c>
      <c r="I17" s="6"/>
    </row>
    <row r="18" spans="1:9" s="4" customFormat="1" ht="12" customHeight="1">
      <c r="A18" s="30"/>
      <c r="B18" s="31" t="s">
        <v>108</v>
      </c>
      <c r="C18" s="31"/>
      <c r="D18" s="32" t="s">
        <v>6</v>
      </c>
      <c r="E18" s="19">
        <f>SUM(E19)</f>
        <v>800</v>
      </c>
      <c r="F18" s="19">
        <f>SUM(F19)</f>
        <v>800</v>
      </c>
      <c r="G18" s="19"/>
      <c r="H18" s="127"/>
      <c r="I18" s="6"/>
    </row>
    <row r="19" spans="1:9" s="4" customFormat="1" ht="21.75" customHeight="1">
      <c r="A19" s="20"/>
      <c r="B19" s="20"/>
      <c r="C19" s="21" t="s">
        <v>57</v>
      </c>
      <c r="D19" s="22" t="s">
        <v>102</v>
      </c>
      <c r="E19" s="23">
        <v>800</v>
      </c>
      <c r="F19" s="24">
        <f>E19</f>
        <v>800</v>
      </c>
      <c r="G19" s="123"/>
      <c r="H19" s="124"/>
      <c r="I19" s="6"/>
    </row>
    <row r="20" spans="1:9" s="4" customFormat="1" ht="15" customHeight="1">
      <c r="A20" s="185">
        <v>700</v>
      </c>
      <c r="B20" s="181"/>
      <c r="C20" s="185"/>
      <c r="D20" s="186" t="s">
        <v>9</v>
      </c>
      <c r="E20" s="183">
        <f>E21</f>
        <v>54508251</v>
      </c>
      <c r="F20" s="183">
        <f>F21</f>
        <v>2508251</v>
      </c>
      <c r="G20" s="184">
        <f>G21</f>
        <v>52000000</v>
      </c>
      <c r="H20" s="187"/>
      <c r="I20" s="6"/>
    </row>
    <row r="21" spans="1:9" s="4" customFormat="1" ht="14.25" customHeight="1">
      <c r="A21" s="16"/>
      <c r="B21" s="33">
        <v>70005</v>
      </c>
      <c r="C21" s="33"/>
      <c r="D21" s="18" t="s">
        <v>8</v>
      </c>
      <c r="E21" s="19">
        <f>SUM(E22:E27)</f>
        <v>54508251</v>
      </c>
      <c r="F21" s="19">
        <f>SUM(F22:F27)</f>
        <v>2508251</v>
      </c>
      <c r="G21" s="19">
        <f>SUM(G22:G27)</f>
        <v>52000000</v>
      </c>
      <c r="H21" s="127"/>
      <c r="I21" s="6"/>
    </row>
    <row r="22" spans="1:9" ht="24" customHeight="1">
      <c r="A22" s="20"/>
      <c r="B22" s="20"/>
      <c r="C22" s="26" t="s">
        <v>59</v>
      </c>
      <c r="D22" s="34" t="s">
        <v>80</v>
      </c>
      <c r="E22" s="28">
        <v>312524</v>
      </c>
      <c r="F22" s="28">
        <f>E22</f>
        <v>312524</v>
      </c>
      <c r="G22" s="35"/>
      <c r="H22" s="121"/>
      <c r="I22" s="6"/>
    </row>
    <row r="23" spans="1:9" ht="24" customHeight="1">
      <c r="A23" s="20"/>
      <c r="B23" s="20"/>
      <c r="C23" s="21" t="s">
        <v>57</v>
      </c>
      <c r="D23" s="22" t="s">
        <v>102</v>
      </c>
      <c r="E23" s="23">
        <v>1711727</v>
      </c>
      <c r="F23" s="28">
        <f>E23</f>
        <v>1711727</v>
      </c>
      <c r="G23" s="35"/>
      <c r="H23" s="121"/>
      <c r="I23" s="6"/>
    </row>
    <row r="24" spans="1:9" ht="23.25" customHeight="1">
      <c r="A24" s="20"/>
      <c r="B24" s="20"/>
      <c r="C24" s="21" t="s">
        <v>106</v>
      </c>
      <c r="D24" s="22" t="s">
        <v>107</v>
      </c>
      <c r="E24" s="23">
        <v>52000000</v>
      </c>
      <c r="F24" s="28"/>
      <c r="G24" s="23">
        <f>E24</f>
        <v>52000000</v>
      </c>
      <c r="H24" s="121"/>
      <c r="I24" s="6"/>
    </row>
    <row r="25" spans="1:9" ht="12" customHeight="1">
      <c r="A25" s="20"/>
      <c r="B25" s="20"/>
      <c r="C25" s="21" t="s">
        <v>60</v>
      </c>
      <c r="D25" s="22" t="s">
        <v>10</v>
      </c>
      <c r="E25" s="23">
        <v>12000</v>
      </c>
      <c r="F25" s="28">
        <f>E25</f>
        <v>12000</v>
      </c>
      <c r="G25" s="35"/>
      <c r="H25" s="121"/>
      <c r="I25" s="6"/>
    </row>
    <row r="26" spans="1:9" ht="12" customHeight="1">
      <c r="A26" s="20"/>
      <c r="B26" s="20"/>
      <c r="C26" s="21" t="s">
        <v>61</v>
      </c>
      <c r="D26" s="22" t="s">
        <v>76</v>
      </c>
      <c r="E26" s="23">
        <v>2000</v>
      </c>
      <c r="F26" s="28">
        <f>E26</f>
        <v>2000</v>
      </c>
      <c r="G26" s="35"/>
      <c r="H26" s="121"/>
      <c r="I26" s="6"/>
    </row>
    <row r="27" spans="1:9" ht="12" customHeight="1">
      <c r="A27" s="36"/>
      <c r="B27" s="36"/>
      <c r="C27" s="21" t="s">
        <v>75</v>
      </c>
      <c r="D27" s="22" t="s">
        <v>91</v>
      </c>
      <c r="E27" s="23">
        <v>470000</v>
      </c>
      <c r="F27" s="23">
        <f>E27</f>
        <v>470000</v>
      </c>
      <c r="G27" s="45"/>
      <c r="H27" s="124"/>
      <c r="I27" s="6"/>
    </row>
    <row r="28" spans="1:9" ht="16.5" customHeight="1">
      <c r="A28" s="180">
        <v>720</v>
      </c>
      <c r="B28" s="181"/>
      <c r="C28" s="180"/>
      <c r="D28" s="186" t="s">
        <v>114</v>
      </c>
      <c r="E28" s="183">
        <f>E29</f>
        <v>1856641</v>
      </c>
      <c r="F28" s="183">
        <f>F29</f>
        <v>77226</v>
      </c>
      <c r="G28" s="184">
        <f>G29</f>
        <v>1779415</v>
      </c>
      <c r="H28" s="184">
        <f>H29</f>
        <v>1856641</v>
      </c>
      <c r="I28" s="6"/>
    </row>
    <row r="29" spans="1:9" ht="13.5" customHeight="1">
      <c r="A29" s="16"/>
      <c r="B29" s="17">
        <v>72095</v>
      </c>
      <c r="C29" s="17"/>
      <c r="D29" s="18" t="s">
        <v>6</v>
      </c>
      <c r="E29" s="37">
        <f>SUM(E30:E33)</f>
        <v>1856641</v>
      </c>
      <c r="F29" s="37">
        <f>SUM(F30:F33)</f>
        <v>77226</v>
      </c>
      <c r="G29" s="19">
        <f>SUM(G30:G33)</f>
        <v>1779415</v>
      </c>
      <c r="H29" s="19">
        <f>SUM(H30:H33)</f>
        <v>1856641</v>
      </c>
      <c r="I29" s="6"/>
    </row>
    <row r="30" spans="1:9" ht="57" customHeight="1">
      <c r="A30" s="20"/>
      <c r="B30" s="20"/>
      <c r="C30" s="21">
        <v>2007</v>
      </c>
      <c r="D30" s="22" t="s">
        <v>138</v>
      </c>
      <c r="E30" s="83">
        <v>65642</v>
      </c>
      <c r="F30" s="83">
        <f>E30</f>
        <v>65642</v>
      </c>
      <c r="G30" s="24"/>
      <c r="H30" s="128">
        <f>F30</f>
        <v>65642</v>
      </c>
      <c r="I30" s="6"/>
    </row>
    <row r="31" spans="1:9" ht="46.5" customHeight="1">
      <c r="A31" s="20"/>
      <c r="B31" s="20"/>
      <c r="C31" s="21">
        <v>2009</v>
      </c>
      <c r="D31" s="22" t="s">
        <v>138</v>
      </c>
      <c r="E31" s="83">
        <v>11584</v>
      </c>
      <c r="F31" s="83">
        <f>E31</f>
        <v>11584</v>
      </c>
      <c r="G31" s="24"/>
      <c r="H31" s="128">
        <f>F31</f>
        <v>11584</v>
      </c>
      <c r="I31" s="6"/>
    </row>
    <row r="32" spans="1:9" ht="47.25" customHeight="1">
      <c r="A32" s="20"/>
      <c r="B32" s="20"/>
      <c r="C32" s="21">
        <v>6207</v>
      </c>
      <c r="D32" s="22" t="s">
        <v>138</v>
      </c>
      <c r="E32" s="23">
        <v>1512503</v>
      </c>
      <c r="F32" s="24"/>
      <c r="G32" s="24">
        <f>E32</f>
        <v>1512503</v>
      </c>
      <c r="H32" s="128">
        <f>G32</f>
        <v>1512503</v>
      </c>
      <c r="I32" s="6"/>
    </row>
    <row r="33" spans="1:9" ht="44.25" customHeight="1">
      <c r="A33" s="20"/>
      <c r="B33" s="20"/>
      <c r="C33" s="47">
        <v>6209</v>
      </c>
      <c r="D33" s="22" t="s">
        <v>138</v>
      </c>
      <c r="E33" s="38">
        <v>266912</v>
      </c>
      <c r="F33" s="39"/>
      <c r="G33" s="125">
        <f>E33</f>
        <v>266912</v>
      </c>
      <c r="H33" s="128">
        <f>G33</f>
        <v>266912</v>
      </c>
      <c r="I33" s="6"/>
    </row>
    <row r="34" spans="1:9" ht="17.25" customHeight="1">
      <c r="A34" s="185">
        <v>750</v>
      </c>
      <c r="B34" s="181"/>
      <c r="C34" s="185"/>
      <c r="D34" s="186" t="s">
        <v>13</v>
      </c>
      <c r="E34" s="183">
        <f>SUM(E35,E40)</f>
        <v>184228</v>
      </c>
      <c r="F34" s="183">
        <f>SUM(F35,F40)</f>
        <v>184228</v>
      </c>
      <c r="G34" s="184"/>
      <c r="H34" s="187"/>
      <c r="I34" s="6"/>
    </row>
    <row r="35" spans="1:9" s="3" customFormat="1" ht="15" customHeight="1">
      <c r="A35" s="30"/>
      <c r="B35" s="40">
        <v>75011</v>
      </c>
      <c r="C35" s="40"/>
      <c r="D35" s="32" t="s">
        <v>11</v>
      </c>
      <c r="E35" s="19">
        <f>SUM(E36:E37)</f>
        <v>70221</v>
      </c>
      <c r="F35" s="19">
        <f>SUM(F36:F37)</f>
        <v>70221</v>
      </c>
      <c r="G35" s="19"/>
      <c r="H35" s="127"/>
      <c r="I35" s="6"/>
    </row>
    <row r="36" spans="1:9" ht="36" customHeight="1">
      <c r="A36" s="20"/>
      <c r="B36" s="20"/>
      <c r="C36" s="26">
        <v>2010</v>
      </c>
      <c r="D36" s="34" t="s">
        <v>14</v>
      </c>
      <c r="E36" s="28">
        <v>70171</v>
      </c>
      <c r="F36" s="28">
        <f>E36</f>
        <v>70171</v>
      </c>
      <c r="G36" s="35"/>
      <c r="H36" s="121"/>
      <c r="I36" s="6"/>
    </row>
    <row r="37" spans="1:9" ht="36.75" customHeight="1">
      <c r="A37" s="20"/>
      <c r="B37" s="20"/>
      <c r="C37" s="41">
        <v>2360</v>
      </c>
      <c r="D37" s="42" t="s">
        <v>92</v>
      </c>
      <c r="E37" s="43">
        <v>50</v>
      </c>
      <c r="F37" s="44">
        <f>E37</f>
        <v>50</v>
      </c>
      <c r="G37" s="48"/>
      <c r="H37" s="122"/>
      <c r="I37" s="6"/>
    </row>
    <row r="38" spans="1:9" ht="9.75" customHeight="1">
      <c r="A38" s="106"/>
      <c r="B38" s="106"/>
      <c r="C38" s="106"/>
      <c r="D38" s="107"/>
      <c r="E38" s="108"/>
      <c r="F38" s="108"/>
      <c r="G38" s="112"/>
      <c r="H38" s="6"/>
      <c r="I38" s="6"/>
    </row>
    <row r="39" spans="1:9" ht="0.75" customHeight="1">
      <c r="A39" s="109"/>
      <c r="B39" s="109"/>
      <c r="C39" s="109"/>
      <c r="D39" s="110"/>
      <c r="E39" s="111"/>
      <c r="F39" s="111"/>
      <c r="G39" s="112"/>
      <c r="H39" s="6"/>
      <c r="I39" s="6"/>
    </row>
    <row r="40" spans="1:9" s="3" customFormat="1" ht="15" customHeight="1">
      <c r="A40" s="30"/>
      <c r="B40" s="40">
        <v>75023</v>
      </c>
      <c r="C40" s="40"/>
      <c r="D40" s="32" t="s">
        <v>39</v>
      </c>
      <c r="E40" s="19">
        <f>SUM(E41:E46)</f>
        <v>114007</v>
      </c>
      <c r="F40" s="19">
        <f>SUM(F41:F46)</f>
        <v>114007</v>
      </c>
      <c r="G40" s="19"/>
      <c r="H40" s="127"/>
      <c r="I40" s="6"/>
    </row>
    <row r="41" spans="1:9" ht="13.5" customHeight="1">
      <c r="A41" s="20"/>
      <c r="B41" s="20"/>
      <c r="C41" s="26" t="s">
        <v>58</v>
      </c>
      <c r="D41" s="34" t="s">
        <v>105</v>
      </c>
      <c r="E41" s="28">
        <v>2400</v>
      </c>
      <c r="F41" s="28">
        <f aca="true" t="shared" si="0" ref="F41:F46">E41</f>
        <v>2400</v>
      </c>
      <c r="G41" s="35"/>
      <c r="H41" s="121"/>
      <c r="I41" s="6"/>
    </row>
    <row r="42" spans="1:9" ht="21" customHeight="1">
      <c r="A42" s="20"/>
      <c r="B42" s="20"/>
      <c r="C42" s="21" t="s">
        <v>57</v>
      </c>
      <c r="D42" s="22" t="s">
        <v>12</v>
      </c>
      <c r="E42" s="23">
        <v>51396</v>
      </c>
      <c r="F42" s="23">
        <f t="shared" si="0"/>
        <v>51396</v>
      </c>
      <c r="G42" s="35"/>
      <c r="H42" s="121"/>
      <c r="I42" s="6"/>
    </row>
    <row r="43" spans="1:9" ht="12" customHeight="1">
      <c r="A43" s="20"/>
      <c r="B43" s="20"/>
      <c r="C43" s="21" t="s">
        <v>60</v>
      </c>
      <c r="D43" s="22" t="s">
        <v>10</v>
      </c>
      <c r="E43" s="23">
        <v>2211</v>
      </c>
      <c r="F43" s="23">
        <f t="shared" si="0"/>
        <v>2211</v>
      </c>
      <c r="G43" s="35"/>
      <c r="H43" s="121"/>
      <c r="I43" s="6"/>
    </row>
    <row r="44" spans="1:9" ht="12" customHeight="1">
      <c r="A44" s="36"/>
      <c r="B44" s="36"/>
      <c r="C44" s="21" t="s">
        <v>61</v>
      </c>
      <c r="D44" s="22" t="s">
        <v>76</v>
      </c>
      <c r="E44" s="23">
        <v>40000</v>
      </c>
      <c r="F44" s="23">
        <f t="shared" si="0"/>
        <v>40000</v>
      </c>
      <c r="G44" s="35"/>
      <c r="H44" s="121"/>
      <c r="I44" s="6"/>
    </row>
    <row r="45" spans="1:9" ht="12" customHeight="1">
      <c r="A45" s="36"/>
      <c r="B45" s="36"/>
      <c r="C45" s="21" t="s">
        <v>75</v>
      </c>
      <c r="D45" s="22" t="s">
        <v>91</v>
      </c>
      <c r="E45" s="23">
        <v>8000</v>
      </c>
      <c r="F45" s="23">
        <f t="shared" si="0"/>
        <v>8000</v>
      </c>
      <c r="G45" s="35"/>
      <c r="H45" s="121"/>
      <c r="I45" s="6"/>
    </row>
    <row r="46" spans="1:9" ht="12" customHeight="1">
      <c r="A46" s="103"/>
      <c r="B46" s="103"/>
      <c r="C46" s="47">
        <v>8510</v>
      </c>
      <c r="D46" s="27" t="s">
        <v>147</v>
      </c>
      <c r="E46" s="38">
        <v>10000</v>
      </c>
      <c r="F46" s="38">
        <f t="shared" si="0"/>
        <v>10000</v>
      </c>
      <c r="G46" s="45"/>
      <c r="H46" s="124"/>
      <c r="I46" s="6"/>
    </row>
    <row r="47" spans="1:9" ht="38.25" customHeight="1">
      <c r="A47" s="185">
        <v>751</v>
      </c>
      <c r="B47" s="181"/>
      <c r="C47" s="185"/>
      <c r="D47" s="186" t="s">
        <v>89</v>
      </c>
      <c r="E47" s="183">
        <f>E48</f>
        <v>3116</v>
      </c>
      <c r="F47" s="183">
        <f>F48</f>
        <v>3116</v>
      </c>
      <c r="G47" s="184"/>
      <c r="H47" s="187"/>
      <c r="I47" s="6"/>
    </row>
    <row r="48" spans="1:9" ht="24" customHeight="1">
      <c r="A48" s="16"/>
      <c r="B48" s="33">
        <v>75101</v>
      </c>
      <c r="C48" s="33"/>
      <c r="D48" s="18" t="s">
        <v>90</v>
      </c>
      <c r="E48" s="19">
        <f>SUM(E49)</f>
        <v>3116</v>
      </c>
      <c r="F48" s="19">
        <f>SUM(F49)</f>
        <v>3116</v>
      </c>
      <c r="G48" s="19"/>
      <c r="H48" s="127"/>
      <c r="I48" s="6"/>
    </row>
    <row r="49" spans="1:9" ht="33" customHeight="1">
      <c r="A49" s="49"/>
      <c r="B49" s="49"/>
      <c r="C49" s="47">
        <v>2010</v>
      </c>
      <c r="D49" s="27" t="s">
        <v>14</v>
      </c>
      <c r="E49" s="50">
        <v>3116</v>
      </c>
      <c r="F49" s="50">
        <f>E49</f>
        <v>3116</v>
      </c>
      <c r="G49" s="45"/>
      <c r="H49" s="124"/>
      <c r="I49" s="6"/>
    </row>
    <row r="50" spans="1:9" ht="15" customHeight="1">
      <c r="A50" s="185">
        <v>752</v>
      </c>
      <c r="B50" s="181"/>
      <c r="C50" s="185"/>
      <c r="D50" s="186" t="s">
        <v>142</v>
      </c>
      <c r="E50" s="183">
        <f>E51</f>
        <v>500</v>
      </c>
      <c r="F50" s="183">
        <f>F51</f>
        <v>500</v>
      </c>
      <c r="G50" s="184"/>
      <c r="H50" s="187"/>
      <c r="I50" s="6"/>
    </row>
    <row r="51" spans="1:9" ht="12" customHeight="1">
      <c r="A51" s="30"/>
      <c r="B51" s="40">
        <v>75212</v>
      </c>
      <c r="C51" s="40"/>
      <c r="D51" s="32" t="s">
        <v>145</v>
      </c>
      <c r="E51" s="19">
        <f>SUM(E52)</f>
        <v>500</v>
      </c>
      <c r="F51" s="19">
        <f>SUM(F52)</f>
        <v>500</v>
      </c>
      <c r="G51" s="19"/>
      <c r="H51" s="127"/>
      <c r="I51" s="6"/>
    </row>
    <row r="52" spans="1:9" ht="33" customHeight="1">
      <c r="A52" s="20"/>
      <c r="B52" s="20"/>
      <c r="C52" s="20">
        <v>2010</v>
      </c>
      <c r="D52" s="46" t="s">
        <v>14</v>
      </c>
      <c r="E52" s="50">
        <v>500</v>
      </c>
      <c r="F52" s="50">
        <f>E52</f>
        <v>500</v>
      </c>
      <c r="G52" s="45"/>
      <c r="H52" s="124"/>
      <c r="I52" s="6"/>
    </row>
    <row r="53" spans="1:9" ht="24" customHeight="1">
      <c r="A53" s="185">
        <v>754</v>
      </c>
      <c r="B53" s="181"/>
      <c r="C53" s="185"/>
      <c r="D53" s="186" t="s">
        <v>16</v>
      </c>
      <c r="E53" s="183">
        <f>E54</f>
        <v>200</v>
      </c>
      <c r="F53" s="183">
        <f>F54</f>
        <v>200</v>
      </c>
      <c r="G53" s="184"/>
      <c r="H53" s="187"/>
      <c r="I53" s="6"/>
    </row>
    <row r="54" spans="1:9" ht="13.5" customHeight="1">
      <c r="A54" s="30"/>
      <c r="B54" s="40">
        <v>75414</v>
      </c>
      <c r="C54" s="40"/>
      <c r="D54" s="32" t="s">
        <v>15</v>
      </c>
      <c r="E54" s="19">
        <f>SUM(E55)</f>
        <v>200</v>
      </c>
      <c r="F54" s="19">
        <f>SUM(F55)</f>
        <v>200</v>
      </c>
      <c r="G54" s="19"/>
      <c r="H54" s="127"/>
      <c r="I54" s="6"/>
    </row>
    <row r="55" spans="1:9" ht="35.25" customHeight="1">
      <c r="A55" s="20"/>
      <c r="B55" s="20"/>
      <c r="C55" s="20">
        <v>2010</v>
      </c>
      <c r="D55" s="46" t="s">
        <v>14</v>
      </c>
      <c r="E55" s="50">
        <v>200</v>
      </c>
      <c r="F55" s="50">
        <f>E55</f>
        <v>200</v>
      </c>
      <c r="G55" s="45"/>
      <c r="H55" s="124"/>
      <c r="I55" s="6"/>
    </row>
    <row r="56" spans="1:9" ht="50.25" customHeight="1">
      <c r="A56" s="188">
        <v>756</v>
      </c>
      <c r="B56" s="181"/>
      <c r="C56" s="185"/>
      <c r="D56" s="186" t="s">
        <v>103</v>
      </c>
      <c r="E56" s="196">
        <f>SUM(E57,E60,E67,E78,E82)</f>
        <v>73648780</v>
      </c>
      <c r="F56" s="196">
        <f>SUM(F57,F60,F67,F78,F82)</f>
        <v>73648780</v>
      </c>
      <c r="G56" s="184"/>
      <c r="H56" s="187"/>
      <c r="I56" s="6"/>
    </row>
    <row r="57" spans="1:9" ht="25.5" customHeight="1">
      <c r="A57" s="51"/>
      <c r="B57" s="52">
        <v>75601</v>
      </c>
      <c r="C57" s="52"/>
      <c r="D57" s="53" t="s">
        <v>19</v>
      </c>
      <c r="E57" s="54">
        <f>SUM(E58:E59)</f>
        <v>81000</v>
      </c>
      <c r="F57" s="54">
        <f>SUM(F58:F59)</f>
        <v>81000</v>
      </c>
      <c r="G57" s="19"/>
      <c r="H57" s="127"/>
      <c r="I57" s="6"/>
    </row>
    <row r="58" spans="1:9" ht="21.75" customHeight="1">
      <c r="A58" s="55"/>
      <c r="B58" s="20"/>
      <c r="C58" s="26" t="s">
        <v>62</v>
      </c>
      <c r="D58" s="34" t="s">
        <v>17</v>
      </c>
      <c r="E58" s="28">
        <v>80000</v>
      </c>
      <c r="F58" s="28">
        <f>E58</f>
        <v>80000</v>
      </c>
      <c r="G58" s="23"/>
      <c r="H58" s="121"/>
      <c r="I58" s="6"/>
    </row>
    <row r="59" spans="1:9" ht="11.25" customHeight="1">
      <c r="A59" s="56"/>
      <c r="B59" s="36"/>
      <c r="C59" s="41" t="s">
        <v>63</v>
      </c>
      <c r="D59" s="42" t="s">
        <v>18</v>
      </c>
      <c r="E59" s="43">
        <v>1000</v>
      </c>
      <c r="F59" s="43">
        <f>E59</f>
        <v>1000</v>
      </c>
      <c r="G59" s="43"/>
      <c r="H59" s="124"/>
      <c r="I59" s="6"/>
    </row>
    <row r="60" spans="1:9" s="3" customFormat="1" ht="51" customHeight="1">
      <c r="A60" s="57"/>
      <c r="B60" s="40">
        <v>75615</v>
      </c>
      <c r="C60" s="58"/>
      <c r="D60" s="32" t="s">
        <v>79</v>
      </c>
      <c r="E60" s="19">
        <f>SUM(E61:E66)</f>
        <v>16341700</v>
      </c>
      <c r="F60" s="19">
        <f>SUM(F61:F66)</f>
        <v>16341700</v>
      </c>
      <c r="G60" s="19"/>
      <c r="H60" s="127"/>
      <c r="I60" s="6"/>
    </row>
    <row r="61" spans="1:9" ht="11.25" customHeight="1">
      <c r="A61" s="55"/>
      <c r="B61" s="20"/>
      <c r="C61" s="26" t="s">
        <v>64</v>
      </c>
      <c r="D61" s="34" t="s">
        <v>20</v>
      </c>
      <c r="E61" s="28">
        <v>14440000</v>
      </c>
      <c r="F61" s="28">
        <f aca="true" t="shared" si="1" ref="F61:F66">E61</f>
        <v>14440000</v>
      </c>
      <c r="G61" s="35"/>
      <c r="H61" s="121"/>
      <c r="I61" s="6"/>
    </row>
    <row r="62" spans="1:9" ht="11.25" customHeight="1">
      <c r="A62" s="55"/>
      <c r="B62" s="20"/>
      <c r="C62" s="21" t="s">
        <v>65</v>
      </c>
      <c r="D62" s="22" t="s">
        <v>21</v>
      </c>
      <c r="E62" s="23">
        <v>7300</v>
      </c>
      <c r="F62" s="28">
        <f t="shared" si="1"/>
        <v>7300</v>
      </c>
      <c r="G62" s="35"/>
      <c r="H62" s="121"/>
      <c r="I62" s="6"/>
    </row>
    <row r="63" spans="1:9" ht="11.25" customHeight="1">
      <c r="A63" s="55"/>
      <c r="B63" s="20"/>
      <c r="C63" s="21" t="s">
        <v>66</v>
      </c>
      <c r="D63" s="22" t="s">
        <v>22</v>
      </c>
      <c r="E63" s="23">
        <v>9400</v>
      </c>
      <c r="F63" s="28">
        <f t="shared" si="1"/>
        <v>9400</v>
      </c>
      <c r="G63" s="35"/>
      <c r="H63" s="121"/>
      <c r="I63" s="6"/>
    </row>
    <row r="64" spans="1:9" ht="11.25" customHeight="1">
      <c r="A64" s="55"/>
      <c r="B64" s="20"/>
      <c r="C64" s="21" t="s">
        <v>67</v>
      </c>
      <c r="D64" s="22" t="s">
        <v>23</v>
      </c>
      <c r="E64" s="23">
        <v>1510000</v>
      </c>
      <c r="F64" s="28">
        <f t="shared" si="1"/>
        <v>1510000</v>
      </c>
      <c r="G64" s="35"/>
      <c r="H64" s="121"/>
      <c r="I64" s="6"/>
    </row>
    <row r="65" spans="1:9" ht="11.25" customHeight="1">
      <c r="A65" s="55"/>
      <c r="B65" s="20"/>
      <c r="C65" s="21" t="s">
        <v>68</v>
      </c>
      <c r="D65" s="22" t="s">
        <v>24</v>
      </c>
      <c r="E65" s="23">
        <v>340000</v>
      </c>
      <c r="F65" s="28">
        <f t="shared" si="1"/>
        <v>340000</v>
      </c>
      <c r="G65" s="35"/>
      <c r="H65" s="121"/>
      <c r="I65" s="6"/>
    </row>
    <row r="66" spans="1:9" ht="11.25" customHeight="1">
      <c r="A66" s="56"/>
      <c r="B66" s="36"/>
      <c r="C66" s="41" t="s">
        <v>63</v>
      </c>
      <c r="D66" s="42" t="s">
        <v>25</v>
      </c>
      <c r="E66" s="43">
        <v>35000</v>
      </c>
      <c r="F66" s="28">
        <f t="shared" si="1"/>
        <v>35000</v>
      </c>
      <c r="G66" s="45"/>
      <c r="H66" s="124"/>
      <c r="I66" s="6"/>
    </row>
    <row r="67" spans="1:9" ht="50.25" customHeight="1">
      <c r="A67" s="30"/>
      <c r="B67" s="40">
        <v>75616</v>
      </c>
      <c r="C67" s="40"/>
      <c r="D67" s="32" t="s">
        <v>78</v>
      </c>
      <c r="E67" s="19">
        <f>SUM(E68:E75)</f>
        <v>12808133</v>
      </c>
      <c r="F67" s="19">
        <f>SUM(F68:F75)</f>
        <v>12808133</v>
      </c>
      <c r="G67" s="19"/>
      <c r="H67" s="127"/>
      <c r="I67" s="6"/>
    </row>
    <row r="68" spans="1:9" ht="13.5" customHeight="1">
      <c r="A68" s="55"/>
      <c r="B68" s="20"/>
      <c r="C68" s="26" t="s">
        <v>64</v>
      </c>
      <c r="D68" s="34" t="s">
        <v>20</v>
      </c>
      <c r="E68" s="23">
        <v>7961700</v>
      </c>
      <c r="F68" s="23">
        <f>E68</f>
        <v>7961700</v>
      </c>
      <c r="G68" s="35"/>
      <c r="H68" s="121"/>
      <c r="I68" s="6"/>
    </row>
    <row r="69" spans="1:9" ht="12" customHeight="1">
      <c r="A69" s="55"/>
      <c r="B69" s="20"/>
      <c r="C69" s="21" t="s">
        <v>65</v>
      </c>
      <c r="D69" s="22" t="s">
        <v>21</v>
      </c>
      <c r="E69" s="23">
        <v>300000</v>
      </c>
      <c r="F69" s="23">
        <f aca="true" t="shared" si="2" ref="F69:F74">E69</f>
        <v>300000</v>
      </c>
      <c r="G69" s="35"/>
      <c r="H69" s="121"/>
      <c r="I69" s="6"/>
    </row>
    <row r="70" spans="1:9" ht="11.25" customHeight="1">
      <c r="A70" s="55"/>
      <c r="B70" s="20"/>
      <c r="C70" s="21" t="s">
        <v>66</v>
      </c>
      <c r="D70" s="22" t="s">
        <v>22</v>
      </c>
      <c r="E70" s="23">
        <v>6000</v>
      </c>
      <c r="F70" s="23">
        <f t="shared" si="2"/>
        <v>6000</v>
      </c>
      <c r="G70" s="35"/>
      <c r="H70" s="121"/>
      <c r="I70" s="6"/>
    </row>
    <row r="71" spans="1:9" ht="11.25" customHeight="1">
      <c r="A71" s="55"/>
      <c r="B71" s="20"/>
      <c r="C71" s="21" t="s">
        <v>67</v>
      </c>
      <c r="D71" s="22" t="s">
        <v>23</v>
      </c>
      <c r="E71" s="23">
        <v>500000</v>
      </c>
      <c r="F71" s="23">
        <f t="shared" si="2"/>
        <v>500000</v>
      </c>
      <c r="G71" s="35"/>
      <c r="H71" s="121"/>
      <c r="I71" s="6"/>
    </row>
    <row r="72" spans="1:9" ht="11.25" customHeight="1">
      <c r="A72" s="55"/>
      <c r="B72" s="20"/>
      <c r="C72" s="21" t="s">
        <v>69</v>
      </c>
      <c r="D72" s="22" t="s">
        <v>26</v>
      </c>
      <c r="E72" s="23">
        <v>100000</v>
      </c>
      <c r="F72" s="23">
        <f t="shared" si="2"/>
        <v>100000</v>
      </c>
      <c r="G72" s="35"/>
      <c r="H72" s="121"/>
      <c r="I72" s="6"/>
    </row>
    <row r="73" spans="1:9" ht="11.25" customHeight="1">
      <c r="A73" s="55"/>
      <c r="B73" s="20"/>
      <c r="C73" s="21" t="s">
        <v>82</v>
      </c>
      <c r="D73" s="22" t="s">
        <v>83</v>
      </c>
      <c r="E73" s="23">
        <v>433</v>
      </c>
      <c r="F73" s="23">
        <f t="shared" si="2"/>
        <v>433</v>
      </c>
      <c r="G73" s="35"/>
      <c r="H73" s="121"/>
      <c r="I73" s="6"/>
    </row>
    <row r="74" spans="1:9" ht="12.75" customHeight="1">
      <c r="A74" s="55"/>
      <c r="B74" s="20"/>
      <c r="C74" s="21" t="s">
        <v>68</v>
      </c>
      <c r="D74" s="22" t="s">
        <v>24</v>
      </c>
      <c r="E74" s="23">
        <v>3900000</v>
      </c>
      <c r="F74" s="23">
        <f t="shared" si="2"/>
        <v>3900000</v>
      </c>
      <c r="G74" s="35"/>
      <c r="H74" s="121"/>
      <c r="I74" s="6"/>
    </row>
    <row r="75" spans="1:9" ht="11.25" customHeight="1">
      <c r="A75" s="104"/>
      <c r="B75" s="103"/>
      <c r="C75" s="47" t="s">
        <v>63</v>
      </c>
      <c r="D75" s="27" t="s">
        <v>25</v>
      </c>
      <c r="E75" s="38">
        <v>40000</v>
      </c>
      <c r="F75" s="38">
        <f>E75</f>
        <v>40000</v>
      </c>
      <c r="G75" s="48"/>
      <c r="H75" s="122"/>
      <c r="I75" s="6"/>
    </row>
    <row r="76" spans="1:9" ht="3.75" customHeight="1">
      <c r="A76" s="130"/>
      <c r="B76" s="113"/>
      <c r="C76" s="109"/>
      <c r="D76" s="110"/>
      <c r="E76" s="111"/>
      <c r="F76" s="111"/>
      <c r="G76" s="112"/>
      <c r="H76" s="6"/>
      <c r="I76" s="6"/>
    </row>
    <row r="77" spans="1:9" ht="3.75" customHeight="1">
      <c r="A77" s="113"/>
      <c r="B77" s="113"/>
      <c r="C77" s="109"/>
      <c r="D77" s="110"/>
      <c r="E77" s="111"/>
      <c r="F77" s="111"/>
      <c r="G77" s="112"/>
      <c r="H77" s="6"/>
      <c r="I77" s="6"/>
    </row>
    <row r="78" spans="1:9" s="3" customFormat="1" ht="24" customHeight="1">
      <c r="A78" s="30"/>
      <c r="B78" s="40">
        <v>75618</v>
      </c>
      <c r="C78" s="40"/>
      <c r="D78" s="32" t="s">
        <v>81</v>
      </c>
      <c r="E78" s="19">
        <f>SUM(E79:E81)</f>
        <v>550000</v>
      </c>
      <c r="F78" s="19">
        <f>SUM(F79:F81)</f>
        <v>550000</v>
      </c>
      <c r="G78" s="19"/>
      <c r="H78" s="127"/>
      <c r="I78" s="6"/>
    </row>
    <row r="79" spans="1:9" ht="11.25" customHeight="1">
      <c r="A79" s="55"/>
      <c r="B79" s="20"/>
      <c r="C79" s="21" t="s">
        <v>70</v>
      </c>
      <c r="D79" s="22" t="s">
        <v>27</v>
      </c>
      <c r="E79" s="23">
        <v>100000</v>
      </c>
      <c r="F79" s="23">
        <f>E79</f>
        <v>100000</v>
      </c>
      <c r="G79" s="35"/>
      <c r="H79" s="121"/>
      <c r="I79" s="6"/>
    </row>
    <row r="80" spans="1:9" ht="11.25" customHeight="1">
      <c r="A80" s="55"/>
      <c r="B80" s="20"/>
      <c r="C80" s="21" t="s">
        <v>71</v>
      </c>
      <c r="D80" s="22" t="s">
        <v>28</v>
      </c>
      <c r="E80" s="23">
        <v>350000</v>
      </c>
      <c r="F80" s="23">
        <f>E80</f>
        <v>350000</v>
      </c>
      <c r="G80" s="35"/>
      <c r="H80" s="121"/>
      <c r="I80" s="6"/>
    </row>
    <row r="81" spans="1:9" ht="25.5" customHeight="1">
      <c r="A81" s="55"/>
      <c r="B81" s="20"/>
      <c r="C81" s="41" t="s">
        <v>137</v>
      </c>
      <c r="D81" s="42" t="s">
        <v>148</v>
      </c>
      <c r="E81" s="23">
        <v>100000</v>
      </c>
      <c r="F81" s="23">
        <f>E81</f>
        <v>100000</v>
      </c>
      <c r="G81" s="45"/>
      <c r="H81" s="124"/>
      <c r="I81" s="6"/>
    </row>
    <row r="82" spans="1:9" s="3" customFormat="1" ht="24">
      <c r="A82" s="30"/>
      <c r="B82" s="40">
        <v>75621</v>
      </c>
      <c r="C82" s="40"/>
      <c r="D82" s="32" t="s">
        <v>29</v>
      </c>
      <c r="E82" s="19">
        <f>SUM(E84,E83)</f>
        <v>43867947</v>
      </c>
      <c r="F82" s="19">
        <f>SUM(F84,F83)</f>
        <v>43867947</v>
      </c>
      <c r="G82" s="19"/>
      <c r="H82" s="127"/>
      <c r="I82" s="6"/>
    </row>
    <row r="83" spans="1:9" ht="11.25" customHeight="1">
      <c r="A83" s="60"/>
      <c r="B83" s="41"/>
      <c r="C83" s="21" t="s">
        <v>72</v>
      </c>
      <c r="D83" s="22" t="s">
        <v>30</v>
      </c>
      <c r="E83" s="23">
        <v>40227947</v>
      </c>
      <c r="F83" s="23">
        <f>E83</f>
        <v>40227947</v>
      </c>
      <c r="G83" s="35"/>
      <c r="H83" s="121"/>
      <c r="I83" s="6"/>
    </row>
    <row r="84" spans="1:9" ht="10.5" customHeight="1">
      <c r="A84" s="104"/>
      <c r="B84" s="103"/>
      <c r="C84" s="47" t="s">
        <v>73</v>
      </c>
      <c r="D84" s="27" t="s">
        <v>31</v>
      </c>
      <c r="E84" s="38">
        <v>3640000</v>
      </c>
      <c r="F84" s="38">
        <f>E84</f>
        <v>3640000</v>
      </c>
      <c r="G84" s="45"/>
      <c r="H84" s="124"/>
      <c r="I84" s="6"/>
    </row>
    <row r="85" spans="1:9" ht="14.25" customHeight="1">
      <c r="A85" s="188">
        <v>758</v>
      </c>
      <c r="B85" s="181"/>
      <c r="C85" s="185"/>
      <c r="D85" s="193" t="s">
        <v>32</v>
      </c>
      <c r="E85" s="183">
        <f>E86</f>
        <v>21080186</v>
      </c>
      <c r="F85" s="183">
        <f>F86</f>
        <v>21080186</v>
      </c>
      <c r="G85" s="184"/>
      <c r="H85" s="187"/>
      <c r="I85" s="6"/>
    </row>
    <row r="86" spans="1:9" ht="26.25" customHeight="1">
      <c r="A86" s="57"/>
      <c r="B86" s="40">
        <v>75801</v>
      </c>
      <c r="C86" s="40"/>
      <c r="D86" s="59" t="s">
        <v>35</v>
      </c>
      <c r="E86" s="19">
        <f>E87</f>
        <v>21080186</v>
      </c>
      <c r="F86" s="19">
        <f>F87</f>
        <v>21080186</v>
      </c>
      <c r="G86" s="19"/>
      <c r="H86" s="127"/>
      <c r="I86" s="6"/>
    </row>
    <row r="87" spans="1:9" ht="13.5" customHeight="1">
      <c r="A87" s="60"/>
      <c r="B87" s="41"/>
      <c r="C87" s="41" t="s">
        <v>74</v>
      </c>
      <c r="D87" s="61" t="s">
        <v>33</v>
      </c>
      <c r="E87" s="43">
        <v>21080186</v>
      </c>
      <c r="F87" s="43">
        <f>E87</f>
        <v>21080186</v>
      </c>
      <c r="G87" s="45"/>
      <c r="H87" s="124"/>
      <c r="I87" s="6"/>
    </row>
    <row r="88" spans="1:9" s="3" customFormat="1" ht="14.25" customHeight="1">
      <c r="A88" s="185">
        <v>801</v>
      </c>
      <c r="B88" s="181"/>
      <c r="C88" s="185"/>
      <c r="D88" s="193" t="s">
        <v>36</v>
      </c>
      <c r="E88" s="183">
        <f>E89+E96+E101+E103+E94+E106</f>
        <v>13246505</v>
      </c>
      <c r="F88" s="183">
        <f>F89+F96+F101+F103+F94+F106</f>
        <v>3246505</v>
      </c>
      <c r="G88" s="183">
        <f>G89+G96+G101+G103+G94+G106</f>
        <v>10000000</v>
      </c>
      <c r="H88" s="183">
        <f>H89+H96+H101+H103+H94+H106</f>
        <v>10130005</v>
      </c>
      <c r="I88" s="6"/>
    </row>
    <row r="89" spans="1:9" s="4" customFormat="1" ht="14.25" customHeight="1">
      <c r="A89" s="62"/>
      <c r="B89" s="33">
        <v>80101</v>
      </c>
      <c r="C89" s="33"/>
      <c r="D89" s="63" t="s">
        <v>37</v>
      </c>
      <c r="E89" s="64">
        <f>SUM(E90:E93)</f>
        <v>10008500</v>
      </c>
      <c r="F89" s="64">
        <f>SUM(F90:F93)</f>
        <v>8500</v>
      </c>
      <c r="G89" s="19">
        <f>SUM(G90:G93)</f>
        <v>10000000</v>
      </c>
      <c r="H89" s="19">
        <f>SUM(H90:H93)</f>
        <v>10000000</v>
      </c>
      <c r="I89" s="6"/>
    </row>
    <row r="90" spans="1:9" ht="11.25" customHeight="1">
      <c r="A90" s="55"/>
      <c r="B90" s="20"/>
      <c r="C90" s="26" t="s">
        <v>60</v>
      </c>
      <c r="D90" s="65" t="s">
        <v>93</v>
      </c>
      <c r="E90" s="23">
        <v>4000</v>
      </c>
      <c r="F90" s="23">
        <f>E90</f>
        <v>4000</v>
      </c>
      <c r="G90" s="35"/>
      <c r="H90" s="121"/>
      <c r="I90" s="6"/>
    </row>
    <row r="91" spans="1:9" ht="11.25" customHeight="1">
      <c r="A91" s="55"/>
      <c r="B91" s="20"/>
      <c r="C91" s="26" t="s">
        <v>61</v>
      </c>
      <c r="D91" s="65" t="s">
        <v>76</v>
      </c>
      <c r="E91" s="23">
        <v>2000</v>
      </c>
      <c r="F91" s="23">
        <f>E91</f>
        <v>2000</v>
      </c>
      <c r="G91" s="35"/>
      <c r="H91" s="121"/>
      <c r="I91" s="6"/>
    </row>
    <row r="92" spans="1:9" ht="11.25" customHeight="1">
      <c r="A92" s="55"/>
      <c r="B92" s="20"/>
      <c r="C92" s="26" t="s">
        <v>75</v>
      </c>
      <c r="D92" s="65" t="s">
        <v>34</v>
      </c>
      <c r="E92" s="23">
        <v>2500</v>
      </c>
      <c r="F92" s="23">
        <f>E92</f>
        <v>2500</v>
      </c>
      <c r="G92" s="35"/>
      <c r="H92" s="121"/>
      <c r="I92" s="6"/>
    </row>
    <row r="93" spans="1:9" ht="21">
      <c r="A93" s="55"/>
      <c r="B93" s="20"/>
      <c r="C93" s="26">
        <v>6298</v>
      </c>
      <c r="D93" s="27" t="s">
        <v>113</v>
      </c>
      <c r="E93" s="38">
        <v>10000000</v>
      </c>
      <c r="F93" s="38"/>
      <c r="G93" s="43">
        <f>E93</f>
        <v>10000000</v>
      </c>
      <c r="H93" s="129">
        <f>G93</f>
        <v>10000000</v>
      </c>
      <c r="I93" s="6"/>
    </row>
    <row r="94" spans="1:9" ht="15" customHeight="1">
      <c r="A94" s="57"/>
      <c r="B94" s="40">
        <v>80103</v>
      </c>
      <c r="C94" s="40"/>
      <c r="D94" s="59" t="s">
        <v>116</v>
      </c>
      <c r="E94" s="19">
        <f>SUM(E95)</f>
        <v>5000</v>
      </c>
      <c r="F94" s="19">
        <f>SUM(F95)</f>
        <v>5000</v>
      </c>
      <c r="G94" s="19"/>
      <c r="H94" s="127"/>
      <c r="I94" s="6"/>
    </row>
    <row r="95" spans="1:9" ht="21">
      <c r="A95" s="55"/>
      <c r="B95" s="20"/>
      <c r="C95" s="20">
        <v>2310</v>
      </c>
      <c r="D95" s="46" t="s">
        <v>109</v>
      </c>
      <c r="E95" s="43">
        <v>5000</v>
      </c>
      <c r="F95" s="44">
        <f>E95</f>
        <v>5000</v>
      </c>
      <c r="G95" s="45"/>
      <c r="H95" s="124"/>
      <c r="I95" s="6"/>
    </row>
    <row r="96" spans="1:9" ht="14.25" customHeight="1">
      <c r="A96" s="57"/>
      <c r="B96" s="40">
        <v>80104</v>
      </c>
      <c r="C96" s="40"/>
      <c r="D96" s="59" t="s">
        <v>84</v>
      </c>
      <c r="E96" s="19">
        <f>SUM(E97:E100)</f>
        <v>3073000</v>
      </c>
      <c r="F96" s="19">
        <f>SUM(F97:F100)</f>
        <v>3073000</v>
      </c>
      <c r="G96" s="19"/>
      <c r="H96" s="127"/>
      <c r="I96" s="6"/>
    </row>
    <row r="97" spans="1:9" ht="12" customHeight="1">
      <c r="A97" s="60"/>
      <c r="B97" s="41"/>
      <c r="C97" s="21" t="s">
        <v>60</v>
      </c>
      <c r="D97" s="65" t="s">
        <v>93</v>
      </c>
      <c r="E97" s="23">
        <v>470000</v>
      </c>
      <c r="F97" s="23">
        <f>E97</f>
        <v>470000</v>
      </c>
      <c r="G97" s="35"/>
      <c r="H97" s="121"/>
      <c r="I97" s="6"/>
    </row>
    <row r="98" spans="1:9" ht="12.75" customHeight="1">
      <c r="A98" s="55"/>
      <c r="B98" s="20"/>
      <c r="C98" s="21" t="s">
        <v>61</v>
      </c>
      <c r="D98" s="65" t="s">
        <v>76</v>
      </c>
      <c r="E98" s="23">
        <v>1000</v>
      </c>
      <c r="F98" s="23">
        <f>E98</f>
        <v>1000</v>
      </c>
      <c r="G98" s="35"/>
      <c r="H98" s="121"/>
      <c r="I98" s="6"/>
    </row>
    <row r="99" spans="1:9" ht="12" customHeight="1">
      <c r="A99" s="55"/>
      <c r="B99" s="20"/>
      <c r="C99" s="21" t="s">
        <v>75</v>
      </c>
      <c r="D99" s="65" t="s">
        <v>34</v>
      </c>
      <c r="E99" s="23">
        <v>2000</v>
      </c>
      <c r="F99" s="23">
        <f>E99</f>
        <v>2000</v>
      </c>
      <c r="G99" s="35"/>
      <c r="H99" s="121"/>
      <c r="I99" s="6"/>
    </row>
    <row r="100" spans="1:9" ht="23.25" customHeight="1">
      <c r="A100" s="66"/>
      <c r="B100" s="49"/>
      <c r="C100" s="47">
        <v>2310</v>
      </c>
      <c r="D100" s="27" t="s">
        <v>109</v>
      </c>
      <c r="E100" s="38">
        <v>2600000</v>
      </c>
      <c r="F100" s="38">
        <f>E100</f>
        <v>2600000</v>
      </c>
      <c r="G100" s="45"/>
      <c r="H100" s="124"/>
      <c r="I100" s="6"/>
    </row>
    <row r="101" spans="1:9" ht="11.25" customHeight="1">
      <c r="A101" s="57"/>
      <c r="B101" s="40">
        <v>80113</v>
      </c>
      <c r="C101" s="40"/>
      <c r="D101" s="32" t="s">
        <v>110</v>
      </c>
      <c r="E101" s="19">
        <f>SUM(E102)</f>
        <v>25000</v>
      </c>
      <c r="F101" s="19">
        <f>SUM(F102)</f>
        <v>25000</v>
      </c>
      <c r="G101" s="19"/>
      <c r="H101" s="127"/>
      <c r="I101" s="6"/>
    </row>
    <row r="102" spans="1:9" ht="11.25" customHeight="1">
      <c r="A102" s="55"/>
      <c r="B102" s="20"/>
      <c r="C102" s="21" t="s">
        <v>60</v>
      </c>
      <c r="D102" s="65" t="s">
        <v>112</v>
      </c>
      <c r="E102" s="23">
        <v>25000</v>
      </c>
      <c r="F102" s="23">
        <f>E102</f>
        <v>25000</v>
      </c>
      <c r="G102" s="45"/>
      <c r="H102" s="124"/>
      <c r="I102" s="6"/>
    </row>
    <row r="103" spans="1:9" ht="24">
      <c r="A103" s="57"/>
      <c r="B103" s="40">
        <v>80114</v>
      </c>
      <c r="C103" s="40"/>
      <c r="D103" s="32" t="s">
        <v>111</v>
      </c>
      <c r="E103" s="19">
        <f>SUM(E104:E105)</f>
        <v>5000</v>
      </c>
      <c r="F103" s="19">
        <f>SUM(F104:F105)</f>
        <v>5000</v>
      </c>
      <c r="G103" s="19"/>
      <c r="H103" s="127"/>
      <c r="I103" s="6"/>
    </row>
    <row r="104" spans="1:9" ht="12.75" customHeight="1">
      <c r="A104" s="55"/>
      <c r="B104" s="20"/>
      <c r="C104" s="26" t="s">
        <v>61</v>
      </c>
      <c r="D104" s="65" t="s">
        <v>76</v>
      </c>
      <c r="E104" s="23">
        <v>4000</v>
      </c>
      <c r="F104" s="23">
        <f>E104</f>
        <v>4000</v>
      </c>
      <c r="G104" s="35"/>
      <c r="H104" s="121"/>
      <c r="I104" s="6"/>
    </row>
    <row r="105" spans="1:9" ht="12.75" customHeight="1">
      <c r="A105" s="66"/>
      <c r="B105" s="49"/>
      <c r="C105" s="49" t="s">
        <v>75</v>
      </c>
      <c r="D105" s="67" t="s">
        <v>34</v>
      </c>
      <c r="E105" s="38">
        <v>1000</v>
      </c>
      <c r="F105" s="43">
        <f>E105</f>
        <v>1000</v>
      </c>
      <c r="G105" s="45"/>
      <c r="H105" s="124"/>
      <c r="I105" s="6"/>
    </row>
    <row r="106" spans="1:9" ht="12.75" customHeight="1">
      <c r="A106" s="16"/>
      <c r="B106" s="17">
        <v>80195</v>
      </c>
      <c r="C106" s="17"/>
      <c r="D106" s="18" t="s">
        <v>6</v>
      </c>
      <c r="E106" s="37">
        <f>SUM(E107:E108)</f>
        <v>130005</v>
      </c>
      <c r="F106" s="19">
        <f>SUM(F107:F108)</f>
        <v>130005</v>
      </c>
      <c r="G106" s="19">
        <f>SUM(G107:G108)</f>
        <v>0</v>
      </c>
      <c r="H106" s="19">
        <f>SUM(H107:H108)</f>
        <v>130005</v>
      </c>
      <c r="I106" s="6"/>
    </row>
    <row r="107" spans="1:9" ht="44.25" customHeight="1">
      <c r="A107" s="20"/>
      <c r="B107" s="20"/>
      <c r="C107" s="21">
        <v>2007</v>
      </c>
      <c r="D107" s="22" t="s">
        <v>138</v>
      </c>
      <c r="E107" s="83">
        <v>110504</v>
      </c>
      <c r="F107" s="83">
        <f>E107</f>
        <v>110504</v>
      </c>
      <c r="G107" s="24"/>
      <c r="H107" s="128">
        <f>F107</f>
        <v>110504</v>
      </c>
      <c r="I107" s="6"/>
    </row>
    <row r="108" spans="1:9" ht="44.25" customHeight="1">
      <c r="A108" s="20"/>
      <c r="B108" s="20"/>
      <c r="C108" s="21">
        <v>2009</v>
      </c>
      <c r="D108" s="22" t="s">
        <v>138</v>
      </c>
      <c r="E108" s="83">
        <v>19501</v>
      </c>
      <c r="F108" s="83">
        <f>E108</f>
        <v>19501</v>
      </c>
      <c r="G108" s="24"/>
      <c r="H108" s="128">
        <f>F108</f>
        <v>19501</v>
      </c>
      <c r="I108" s="6"/>
    </row>
    <row r="109" spans="1:9" ht="15" customHeight="1">
      <c r="A109" s="188">
        <v>852</v>
      </c>
      <c r="B109" s="181"/>
      <c r="C109" s="185"/>
      <c r="D109" s="193" t="s">
        <v>48</v>
      </c>
      <c r="E109" s="183">
        <f>SUM(E110,E114,E117,E119,E121,E125,E127)</f>
        <v>2679540</v>
      </c>
      <c r="F109" s="183">
        <f>SUM(F110,F114,F117,F119,F121,F125,F127)</f>
        <v>2679540</v>
      </c>
      <c r="G109" s="184"/>
      <c r="H109" s="187"/>
      <c r="I109" s="6"/>
    </row>
    <row r="110" spans="1:9" ht="36" customHeight="1">
      <c r="A110" s="62"/>
      <c r="B110" s="33">
        <v>85212</v>
      </c>
      <c r="C110" s="33"/>
      <c r="D110" s="32" t="s">
        <v>129</v>
      </c>
      <c r="E110" s="64">
        <f>SUM(E111:E113)</f>
        <v>2316100</v>
      </c>
      <c r="F110" s="64">
        <f>SUM(F111:F113)</f>
        <v>2316100</v>
      </c>
      <c r="G110" s="19"/>
      <c r="H110" s="127"/>
      <c r="I110" s="6"/>
    </row>
    <row r="111" spans="1:9" ht="12.75" customHeight="1">
      <c r="A111" s="55"/>
      <c r="B111" s="20"/>
      <c r="C111" s="26" t="s">
        <v>61</v>
      </c>
      <c r="D111" s="65" t="s">
        <v>76</v>
      </c>
      <c r="E111" s="23">
        <v>100</v>
      </c>
      <c r="F111" s="23">
        <f>E111</f>
        <v>100</v>
      </c>
      <c r="G111" s="35"/>
      <c r="H111" s="121"/>
      <c r="I111" s="6"/>
    </row>
    <row r="112" spans="1:9" ht="34.5" customHeight="1">
      <c r="A112" s="55"/>
      <c r="B112" s="20"/>
      <c r="C112" s="21">
        <v>2010</v>
      </c>
      <c r="D112" s="65" t="s">
        <v>49</v>
      </c>
      <c r="E112" s="23">
        <v>2292000</v>
      </c>
      <c r="F112" s="23">
        <f>E112</f>
        <v>2292000</v>
      </c>
      <c r="G112" s="35"/>
      <c r="H112" s="121"/>
      <c r="I112" s="6"/>
    </row>
    <row r="113" spans="1:9" ht="22.5" customHeight="1">
      <c r="A113" s="66"/>
      <c r="B113" s="49"/>
      <c r="C113" s="47">
        <v>2360</v>
      </c>
      <c r="D113" s="67" t="s">
        <v>88</v>
      </c>
      <c r="E113" s="38">
        <v>24000</v>
      </c>
      <c r="F113" s="38">
        <f>E113</f>
        <v>24000</v>
      </c>
      <c r="G113" s="45"/>
      <c r="H113" s="124"/>
      <c r="I113" s="6"/>
    </row>
    <row r="114" spans="1:9" ht="54" customHeight="1">
      <c r="A114" s="131"/>
      <c r="B114" s="132">
        <v>85213</v>
      </c>
      <c r="C114" s="132"/>
      <c r="D114" s="133" t="s">
        <v>130</v>
      </c>
      <c r="E114" s="134">
        <f>SUM(E115:E116)</f>
        <v>14800</v>
      </c>
      <c r="F114" s="134">
        <f>SUM(F115:F116)</f>
        <v>14800</v>
      </c>
      <c r="G114" s="134"/>
      <c r="H114" s="135"/>
      <c r="I114" s="6"/>
    </row>
    <row r="115" spans="1:9" ht="33.75" customHeight="1">
      <c r="A115" s="136"/>
      <c r="B115" s="137"/>
      <c r="C115" s="138">
        <v>2010</v>
      </c>
      <c r="D115" s="139" t="s">
        <v>49</v>
      </c>
      <c r="E115" s="140">
        <v>5300</v>
      </c>
      <c r="F115" s="140">
        <f>E115</f>
        <v>5300</v>
      </c>
      <c r="G115" s="141"/>
      <c r="H115" s="120"/>
      <c r="I115" s="6"/>
    </row>
    <row r="116" spans="1:9" ht="25.5" customHeight="1">
      <c r="A116" s="55"/>
      <c r="B116" s="20"/>
      <c r="C116" s="41">
        <v>2030</v>
      </c>
      <c r="D116" s="61" t="s">
        <v>86</v>
      </c>
      <c r="E116" s="43">
        <v>9500</v>
      </c>
      <c r="F116" s="43">
        <f>E116</f>
        <v>9500</v>
      </c>
      <c r="G116" s="35"/>
      <c r="H116" s="121"/>
      <c r="I116" s="6"/>
    </row>
    <row r="117" spans="1:9" s="3" customFormat="1" ht="27" customHeight="1">
      <c r="A117" s="57"/>
      <c r="B117" s="40">
        <v>85214</v>
      </c>
      <c r="C117" s="58"/>
      <c r="D117" s="59" t="s">
        <v>85</v>
      </c>
      <c r="E117" s="19">
        <f>SUM(E118)</f>
        <v>70000</v>
      </c>
      <c r="F117" s="19">
        <f>SUM(F118)</f>
        <v>70000</v>
      </c>
      <c r="G117" s="19"/>
      <c r="H117" s="127"/>
      <c r="I117" s="6"/>
    </row>
    <row r="118" spans="1:9" s="3" customFormat="1" ht="22.5" customHeight="1">
      <c r="A118" s="55"/>
      <c r="B118" s="20"/>
      <c r="C118" s="41">
        <v>2030</v>
      </c>
      <c r="D118" s="70" t="s">
        <v>86</v>
      </c>
      <c r="E118" s="44">
        <v>70000</v>
      </c>
      <c r="F118" s="44">
        <f>E118</f>
        <v>70000</v>
      </c>
      <c r="G118" s="126"/>
      <c r="H118" s="124"/>
      <c r="I118" s="6"/>
    </row>
    <row r="119" spans="1:9" s="3" customFormat="1" ht="14.25" customHeight="1">
      <c r="A119" s="57"/>
      <c r="B119" s="40">
        <v>85216</v>
      </c>
      <c r="C119" s="58"/>
      <c r="D119" s="59" t="s">
        <v>117</v>
      </c>
      <c r="E119" s="19">
        <f>E120</f>
        <v>104000</v>
      </c>
      <c r="F119" s="19">
        <f>F120</f>
        <v>104000</v>
      </c>
      <c r="G119" s="19"/>
      <c r="H119" s="127"/>
      <c r="I119" s="6"/>
    </row>
    <row r="120" spans="1:9" s="3" customFormat="1" ht="22.5" customHeight="1">
      <c r="A120" s="55"/>
      <c r="B120" s="20"/>
      <c r="C120" s="41">
        <v>2030</v>
      </c>
      <c r="D120" s="70" t="s">
        <v>86</v>
      </c>
      <c r="E120" s="28">
        <v>104000</v>
      </c>
      <c r="F120" s="28">
        <f>E120</f>
        <v>104000</v>
      </c>
      <c r="G120" s="126"/>
      <c r="H120" s="124"/>
      <c r="I120" s="6"/>
    </row>
    <row r="121" spans="1:9" s="3" customFormat="1" ht="14.25" customHeight="1">
      <c r="A121" s="57"/>
      <c r="B121" s="40">
        <v>85219</v>
      </c>
      <c r="C121" s="58"/>
      <c r="D121" s="59" t="s">
        <v>38</v>
      </c>
      <c r="E121" s="19">
        <f>SUM(E122:E124)</f>
        <v>70800</v>
      </c>
      <c r="F121" s="19">
        <f>SUM(F122:F124)</f>
        <v>70800</v>
      </c>
      <c r="G121" s="19"/>
      <c r="H121" s="127"/>
      <c r="I121" s="6"/>
    </row>
    <row r="122" spans="1:9" s="3" customFormat="1" ht="12.75">
      <c r="A122" s="55"/>
      <c r="B122" s="20"/>
      <c r="C122" s="26" t="s">
        <v>61</v>
      </c>
      <c r="D122" s="69" t="s">
        <v>76</v>
      </c>
      <c r="E122" s="28">
        <v>2000</v>
      </c>
      <c r="F122" s="28">
        <f>E122</f>
        <v>2000</v>
      </c>
      <c r="G122" s="71"/>
      <c r="H122" s="121"/>
      <c r="I122" s="6"/>
    </row>
    <row r="123" spans="1:9" s="3" customFormat="1" ht="12.75">
      <c r="A123" s="55"/>
      <c r="B123" s="20"/>
      <c r="C123" s="26" t="s">
        <v>75</v>
      </c>
      <c r="D123" s="65" t="s">
        <v>34</v>
      </c>
      <c r="E123" s="23">
        <v>2800</v>
      </c>
      <c r="F123" s="28">
        <f>E123</f>
        <v>2800</v>
      </c>
      <c r="G123" s="71"/>
      <c r="H123" s="121"/>
      <c r="I123" s="6"/>
    </row>
    <row r="124" spans="1:9" ht="21.75" customHeight="1">
      <c r="A124" s="66"/>
      <c r="B124" s="49"/>
      <c r="C124" s="47">
        <v>2030</v>
      </c>
      <c r="D124" s="105" t="s">
        <v>87</v>
      </c>
      <c r="E124" s="38">
        <v>66000</v>
      </c>
      <c r="F124" s="38">
        <f>E124</f>
        <v>66000</v>
      </c>
      <c r="G124" s="45"/>
      <c r="H124" s="124"/>
      <c r="I124" s="6"/>
    </row>
    <row r="125" spans="1:9" ht="15" customHeight="1">
      <c r="A125" s="30"/>
      <c r="B125" s="40">
        <v>85228</v>
      </c>
      <c r="C125" s="40"/>
      <c r="D125" s="68" t="s">
        <v>144</v>
      </c>
      <c r="E125" s="19">
        <f>E126</f>
        <v>3840</v>
      </c>
      <c r="F125" s="19">
        <f>F126</f>
        <v>3840</v>
      </c>
      <c r="G125" s="19"/>
      <c r="H125" s="127"/>
      <c r="I125" s="6"/>
    </row>
    <row r="126" spans="1:9" ht="34.5" customHeight="1">
      <c r="A126" s="55"/>
      <c r="B126" s="20"/>
      <c r="C126" s="26">
        <v>2010</v>
      </c>
      <c r="D126" s="69" t="s">
        <v>49</v>
      </c>
      <c r="E126" s="28">
        <v>3840</v>
      </c>
      <c r="F126" s="28">
        <f>E126</f>
        <v>3840</v>
      </c>
      <c r="G126" s="45"/>
      <c r="H126" s="124"/>
      <c r="I126" s="6"/>
    </row>
    <row r="127" spans="1:9" ht="14.25" customHeight="1">
      <c r="A127" s="57"/>
      <c r="B127" s="40">
        <v>85295</v>
      </c>
      <c r="C127" s="58"/>
      <c r="D127" s="59" t="s">
        <v>6</v>
      </c>
      <c r="E127" s="19">
        <f>E128+E129</f>
        <v>100000</v>
      </c>
      <c r="F127" s="19">
        <f>F128+F129</f>
        <v>100000</v>
      </c>
      <c r="G127" s="19"/>
      <c r="H127" s="127"/>
      <c r="I127" s="6"/>
    </row>
    <row r="128" spans="1:9" ht="21">
      <c r="A128" s="55"/>
      <c r="B128" s="20"/>
      <c r="C128" s="21">
        <v>2030</v>
      </c>
      <c r="D128" s="65" t="s">
        <v>86</v>
      </c>
      <c r="E128" s="23">
        <v>85000</v>
      </c>
      <c r="F128" s="23">
        <f>E128</f>
        <v>85000</v>
      </c>
      <c r="G128" s="35"/>
      <c r="H128" s="121"/>
      <c r="I128" s="6"/>
    </row>
    <row r="129" spans="1:9" ht="12.75">
      <c r="A129" s="55"/>
      <c r="B129" s="20"/>
      <c r="C129" s="47">
        <v>8510</v>
      </c>
      <c r="D129" s="67" t="s">
        <v>141</v>
      </c>
      <c r="E129" s="38">
        <v>15000</v>
      </c>
      <c r="F129" s="23">
        <f>E129</f>
        <v>15000</v>
      </c>
      <c r="G129" s="45"/>
      <c r="H129" s="124"/>
      <c r="I129" s="6"/>
    </row>
    <row r="130" spans="1:9" ht="15" customHeight="1">
      <c r="A130" s="188">
        <v>900</v>
      </c>
      <c r="B130" s="181"/>
      <c r="C130" s="185"/>
      <c r="D130" s="193" t="s">
        <v>115</v>
      </c>
      <c r="E130" s="183">
        <f>E133+E131</f>
        <v>150000</v>
      </c>
      <c r="F130" s="183">
        <f>F133+F131</f>
        <v>150000</v>
      </c>
      <c r="G130" s="184"/>
      <c r="H130" s="187"/>
      <c r="I130" s="6"/>
    </row>
    <row r="131" spans="1:9" ht="15" customHeight="1">
      <c r="A131" s="57"/>
      <c r="B131" s="40">
        <v>90001</v>
      </c>
      <c r="C131" s="40"/>
      <c r="D131" s="59" t="s">
        <v>152</v>
      </c>
      <c r="E131" s="19">
        <f>E132</f>
        <v>60000</v>
      </c>
      <c r="F131" s="19">
        <f>F132</f>
        <v>60000</v>
      </c>
      <c r="G131" s="19"/>
      <c r="H131" s="127"/>
      <c r="I131" s="6"/>
    </row>
    <row r="132" spans="1:9" ht="25.5" customHeight="1">
      <c r="A132" s="55"/>
      <c r="B132" s="20"/>
      <c r="C132" s="47" t="s">
        <v>57</v>
      </c>
      <c r="D132" s="27" t="s">
        <v>12</v>
      </c>
      <c r="E132" s="38">
        <v>60000</v>
      </c>
      <c r="F132" s="23">
        <f>E132</f>
        <v>60000</v>
      </c>
      <c r="G132" s="45"/>
      <c r="H132" s="124"/>
      <c r="I132" s="6"/>
    </row>
    <row r="133" spans="1:9" ht="36">
      <c r="A133" s="57"/>
      <c r="B133" s="40">
        <v>90019</v>
      </c>
      <c r="C133" s="40"/>
      <c r="D133" s="59" t="s">
        <v>122</v>
      </c>
      <c r="E133" s="19">
        <f>SUM(E134:E134)</f>
        <v>90000</v>
      </c>
      <c r="F133" s="19">
        <f>SUM(F134:F134)</f>
        <v>90000</v>
      </c>
      <c r="G133" s="19"/>
      <c r="H133" s="127"/>
      <c r="I133" s="6"/>
    </row>
    <row r="134" spans="1:9" ht="12.75">
      <c r="A134" s="55"/>
      <c r="B134" s="20"/>
      <c r="C134" s="21" t="s">
        <v>58</v>
      </c>
      <c r="D134" s="22" t="s">
        <v>123</v>
      </c>
      <c r="E134" s="23">
        <v>90000</v>
      </c>
      <c r="F134" s="23">
        <f>E134</f>
        <v>90000</v>
      </c>
      <c r="G134" s="45"/>
      <c r="H134" s="124"/>
      <c r="I134" s="6"/>
    </row>
    <row r="135" spans="1:9" ht="12.75" customHeight="1">
      <c r="A135" s="188">
        <v>926</v>
      </c>
      <c r="B135" s="181"/>
      <c r="C135" s="185"/>
      <c r="D135" s="193" t="s">
        <v>154</v>
      </c>
      <c r="E135" s="183">
        <f>SUM(E136)</f>
        <v>50000</v>
      </c>
      <c r="F135" s="183">
        <f>SUM(F136)</f>
        <v>50000</v>
      </c>
      <c r="G135" s="184"/>
      <c r="H135" s="187"/>
      <c r="I135" s="6"/>
    </row>
    <row r="136" spans="1:9" ht="14.25" customHeight="1">
      <c r="A136" s="57"/>
      <c r="B136" s="40">
        <v>92605</v>
      </c>
      <c r="C136" s="40"/>
      <c r="D136" s="63" t="s">
        <v>97</v>
      </c>
      <c r="E136" s="37">
        <f>SUM(E137:E137)</f>
        <v>50000</v>
      </c>
      <c r="F136" s="37">
        <f>SUM(F137:F137)</f>
        <v>50000</v>
      </c>
      <c r="G136" s="19"/>
      <c r="H136" s="127"/>
      <c r="I136" s="6"/>
    </row>
    <row r="137" spans="1:9" ht="24" customHeight="1">
      <c r="A137" s="60"/>
      <c r="B137" s="41"/>
      <c r="C137" s="21" t="s">
        <v>57</v>
      </c>
      <c r="D137" s="65" t="s">
        <v>12</v>
      </c>
      <c r="E137" s="23">
        <v>50000</v>
      </c>
      <c r="F137" s="23">
        <f>E137</f>
        <v>50000</v>
      </c>
      <c r="G137" s="45"/>
      <c r="H137" s="124"/>
      <c r="I137" s="6"/>
    </row>
    <row r="138" spans="1:9" ht="13.5" customHeight="1">
      <c r="A138" s="189" t="s">
        <v>94</v>
      </c>
      <c r="B138" s="190"/>
      <c r="C138" s="190"/>
      <c r="D138" s="191"/>
      <c r="E138" s="194">
        <f>SUM(E135,E130,E109,E88,E85,E56,E53,E47,E34,E28,E20,E13,E50)</f>
        <v>178161746</v>
      </c>
      <c r="F138" s="194">
        <f>SUM(F135,F130,F109,F88,F85,F56,F53,F47,F34,F28,F20,F13,F50)</f>
        <v>103679332</v>
      </c>
      <c r="G138" s="194">
        <f>SUM(G135,G130,G109,G88,G85,G56,G53,G47,G34,G28,G20,G13,G50)</f>
        <v>74482414</v>
      </c>
      <c r="H138" s="194">
        <f>SUM(H135,H130,H109,H88,H85,H56,H53,H47,H34,H28,H20,H13,H50)</f>
        <v>22689645</v>
      </c>
      <c r="I138" s="6"/>
    </row>
    <row r="139" spans="1:9" ht="16.5" customHeight="1">
      <c r="A139" s="72">
        <v>931</v>
      </c>
      <c r="B139" s="149" t="s">
        <v>128</v>
      </c>
      <c r="C139" s="149"/>
      <c r="D139" s="149"/>
      <c r="E139" s="73">
        <v>6900000</v>
      </c>
      <c r="F139" s="74"/>
      <c r="G139" s="76"/>
      <c r="H139" s="6"/>
      <c r="I139" s="6"/>
    </row>
    <row r="140" spans="1:9" ht="45" customHeight="1">
      <c r="A140" s="72">
        <v>955</v>
      </c>
      <c r="B140" s="153" t="s">
        <v>151</v>
      </c>
      <c r="C140" s="153"/>
      <c r="D140" s="153"/>
      <c r="E140" s="73">
        <v>35040</v>
      </c>
      <c r="F140" s="75"/>
      <c r="G140" s="76"/>
      <c r="H140" s="6"/>
      <c r="I140" s="6"/>
    </row>
    <row r="141" spans="1:9" ht="14.25" customHeight="1">
      <c r="A141" s="154" t="s">
        <v>126</v>
      </c>
      <c r="B141" s="154"/>
      <c r="C141" s="154"/>
      <c r="D141" s="154"/>
      <c r="E141" s="77">
        <f>SUM(E139:E140)</f>
        <v>6935040</v>
      </c>
      <c r="F141" s="75"/>
      <c r="G141" s="76"/>
      <c r="H141" s="6"/>
      <c r="I141" s="6"/>
    </row>
    <row r="142" spans="1:9" ht="15.75" customHeight="1">
      <c r="A142" s="192" t="s">
        <v>127</v>
      </c>
      <c r="B142" s="192"/>
      <c r="C142" s="192"/>
      <c r="D142" s="192"/>
      <c r="E142" s="195">
        <f>E141+E138</f>
        <v>185096786</v>
      </c>
      <c r="F142" s="102"/>
      <c r="G142" s="76"/>
      <c r="H142" s="6"/>
      <c r="I142" s="6"/>
    </row>
    <row r="143" spans="1:9" ht="6" customHeight="1">
      <c r="A143" s="151"/>
      <c r="B143" s="151"/>
      <c r="C143" s="151"/>
      <c r="D143" s="151"/>
      <c r="E143" s="151"/>
      <c r="F143" s="152"/>
      <c r="G143" s="76"/>
      <c r="H143" s="6"/>
      <c r="I143" s="6"/>
    </row>
    <row r="144" spans="1:9" ht="16.5" customHeight="1">
      <c r="A144" s="150" t="s">
        <v>124</v>
      </c>
      <c r="B144" s="150"/>
      <c r="C144" s="150"/>
      <c r="D144" s="150"/>
      <c r="E144" s="144">
        <f>SUM(E145:F148)</f>
        <v>9759272</v>
      </c>
      <c r="F144" s="145"/>
      <c r="G144" s="79"/>
      <c r="H144" s="6"/>
      <c r="I144" s="6"/>
    </row>
    <row r="145" spans="1:9" ht="15" customHeight="1">
      <c r="A145" s="146" t="s">
        <v>132</v>
      </c>
      <c r="B145" s="146"/>
      <c r="C145" s="146"/>
      <c r="D145" s="146"/>
      <c r="E145" s="144">
        <f>E36+E49+E55+E112+E115+E126+E52</f>
        <v>2375127</v>
      </c>
      <c r="F145" s="145"/>
      <c r="G145" s="79"/>
      <c r="H145" s="6"/>
      <c r="I145" s="6"/>
    </row>
    <row r="146" spans="1:9" ht="15" customHeight="1">
      <c r="A146" s="146" t="s">
        <v>133</v>
      </c>
      <c r="B146" s="146"/>
      <c r="C146" s="146"/>
      <c r="D146" s="146"/>
      <c r="E146" s="144">
        <f>E128+E124+E120+E118+E116</f>
        <v>334500</v>
      </c>
      <c r="F146" s="145"/>
      <c r="G146" s="79"/>
      <c r="H146" s="6"/>
      <c r="I146" s="6"/>
    </row>
    <row r="147" spans="1:9" ht="24" customHeight="1">
      <c r="A147" s="146" t="s">
        <v>149</v>
      </c>
      <c r="B147" s="146"/>
      <c r="C147" s="146"/>
      <c r="D147" s="146"/>
      <c r="E147" s="144">
        <f>E95+E100</f>
        <v>2605000</v>
      </c>
      <c r="F147" s="145"/>
      <c r="G147" s="79"/>
      <c r="H147" s="6"/>
      <c r="I147" s="6"/>
    </row>
    <row r="148" spans="1:9" ht="24" customHeight="1">
      <c r="A148" s="146" t="s">
        <v>150</v>
      </c>
      <c r="B148" s="146"/>
      <c r="C148" s="146"/>
      <c r="D148" s="146"/>
      <c r="E148" s="144">
        <f>G16+F30+F31+G32+G33+F107+F108</f>
        <v>4444645</v>
      </c>
      <c r="F148" s="147"/>
      <c r="G148" s="79"/>
      <c r="H148" s="6"/>
      <c r="I148" s="6"/>
    </row>
    <row r="149" spans="1:9" ht="18" customHeight="1">
      <c r="A149" s="80" t="s">
        <v>125</v>
      </c>
      <c r="B149" s="80"/>
      <c r="C149" s="81"/>
      <c r="D149" s="81"/>
      <c r="E149" s="144">
        <f>E80</f>
        <v>350000</v>
      </c>
      <c r="F149" s="147"/>
      <c r="G149" s="79"/>
      <c r="H149" s="6"/>
      <c r="I149" s="6"/>
    </row>
    <row r="150" spans="1:10" s="4" customFormat="1" ht="22.5" customHeight="1">
      <c r="A150" s="82"/>
      <c r="B150" s="82"/>
      <c r="C150" s="82"/>
      <c r="D150" s="82"/>
      <c r="E150" s="76"/>
      <c r="F150" s="76"/>
      <c r="G150" s="76"/>
      <c r="H150" s="6"/>
      <c r="I150" s="6"/>
      <c r="J150" s="6"/>
    </row>
    <row r="151" spans="1:10" s="4" customFormat="1" ht="22.5" customHeight="1">
      <c r="A151" s="7"/>
      <c r="B151" s="7"/>
      <c r="C151" s="7"/>
      <c r="D151" s="7"/>
      <c r="E151" s="8"/>
      <c r="F151" s="8"/>
      <c r="G151" s="8"/>
      <c r="H151" s="6"/>
      <c r="I151" s="6"/>
      <c r="J151" s="6"/>
    </row>
    <row r="152" spans="1:10" s="4" customFormat="1" ht="22.5" customHeight="1">
      <c r="A152" s="7"/>
      <c r="B152" s="7"/>
      <c r="C152" s="7"/>
      <c r="D152" s="7"/>
      <c r="E152" s="8"/>
      <c r="F152" s="8"/>
      <c r="G152" s="8"/>
      <c r="H152" s="6"/>
      <c r="I152" s="6"/>
      <c r="J152" s="6"/>
    </row>
    <row r="153" spans="1:10" s="4" customFormat="1" ht="22.5" customHeight="1">
      <c r="A153" s="7"/>
      <c r="B153" s="7"/>
      <c r="C153" s="7"/>
      <c r="D153" s="7"/>
      <c r="E153" s="8"/>
      <c r="F153" s="8"/>
      <c r="G153" s="8"/>
      <c r="H153" s="6"/>
      <c r="I153" s="6"/>
      <c r="J153" s="6"/>
    </row>
    <row r="154" spans="1:10" s="4" customFormat="1" ht="22.5" customHeight="1">
      <c r="A154" s="7"/>
      <c r="B154" s="7"/>
      <c r="C154" s="7"/>
      <c r="D154" s="7"/>
      <c r="E154" s="8"/>
      <c r="F154" s="8"/>
      <c r="G154" s="8"/>
      <c r="H154" s="6"/>
      <c r="I154" s="6"/>
      <c r="J154" s="6"/>
    </row>
    <row r="155" spans="1:10" s="4" customFormat="1" ht="22.5" customHeight="1">
      <c r="A155" s="7"/>
      <c r="B155" s="7"/>
      <c r="C155" s="7"/>
      <c r="D155" s="7"/>
      <c r="E155" s="8"/>
      <c r="F155" s="8"/>
      <c r="G155" s="8"/>
      <c r="H155" s="6"/>
      <c r="I155" s="6"/>
      <c r="J155" s="6"/>
    </row>
    <row r="156" spans="1:10" s="4" customFormat="1" ht="22.5" customHeight="1">
      <c r="A156" s="7"/>
      <c r="B156" s="7"/>
      <c r="C156" s="7"/>
      <c r="D156" s="7"/>
      <c r="E156" s="8"/>
      <c r="F156" s="8"/>
      <c r="G156" s="8"/>
      <c r="H156" s="6"/>
      <c r="I156" s="6"/>
      <c r="J156" s="6"/>
    </row>
    <row r="157" spans="1:10" s="4" customFormat="1" ht="22.5" customHeight="1">
      <c r="A157" s="7"/>
      <c r="B157" s="7"/>
      <c r="C157" s="7"/>
      <c r="D157" s="7"/>
      <c r="E157" s="8"/>
      <c r="F157" s="8"/>
      <c r="G157" s="8"/>
      <c r="H157" s="6"/>
      <c r="I157" s="6"/>
      <c r="J157" s="6"/>
    </row>
    <row r="158" spans="1:10" s="4" customFormat="1" ht="22.5" customHeight="1">
      <c r="A158" s="7"/>
      <c r="B158" s="7"/>
      <c r="C158" s="7"/>
      <c r="D158" s="7"/>
      <c r="E158" s="8"/>
      <c r="F158" s="8"/>
      <c r="G158" s="8"/>
      <c r="H158" s="6"/>
      <c r="I158" s="6"/>
      <c r="J158" s="6"/>
    </row>
    <row r="159" ht="12.75">
      <c r="E159" s="5"/>
    </row>
    <row r="160" spans="5:6" ht="12.75">
      <c r="E160" s="148"/>
      <c r="F160" s="148"/>
    </row>
  </sheetData>
  <sheetProtection/>
  <mergeCells count="28">
    <mergeCell ref="H9:H11"/>
    <mergeCell ref="E9:G9"/>
    <mergeCell ref="A7:G7"/>
    <mergeCell ref="A10:A11"/>
    <mergeCell ref="B10:B11"/>
    <mergeCell ref="C10:C11"/>
    <mergeCell ref="A9:C9"/>
    <mergeCell ref="D9:D11"/>
    <mergeCell ref="E10:E11"/>
    <mergeCell ref="F10:G10"/>
    <mergeCell ref="E160:F160"/>
    <mergeCell ref="B139:D139"/>
    <mergeCell ref="A138:D138"/>
    <mergeCell ref="A144:D144"/>
    <mergeCell ref="A145:D145"/>
    <mergeCell ref="A142:D142"/>
    <mergeCell ref="A143:F143"/>
    <mergeCell ref="B140:D140"/>
    <mergeCell ref="A141:D141"/>
    <mergeCell ref="E145:F145"/>
    <mergeCell ref="E144:F144"/>
    <mergeCell ref="A146:D146"/>
    <mergeCell ref="A147:D147"/>
    <mergeCell ref="A148:D148"/>
    <mergeCell ref="E149:F149"/>
    <mergeCell ref="E148:F148"/>
    <mergeCell ref="E147:F147"/>
    <mergeCell ref="E146:F146"/>
  </mergeCells>
  <printOptions horizontalCentered="1"/>
  <pageMargins left="0.4330708661417323" right="0.4724409448818898" top="0.6692913385826772" bottom="0.6692913385826772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5">
      <selection activeCell="G11" sqref="G11"/>
    </sheetView>
  </sheetViews>
  <sheetFormatPr defaultColWidth="9.00390625" defaultRowHeight="12.75"/>
  <cols>
    <col min="1" max="1" width="5.75390625" style="1" customWidth="1"/>
    <col min="2" max="2" width="37.875" style="1" customWidth="1"/>
    <col min="3" max="3" width="11.00390625" style="1" customWidth="1"/>
    <col min="4" max="6" width="10.75390625" style="1" customWidth="1"/>
    <col min="7" max="7" width="11.875" style="1" customWidth="1"/>
    <col min="8" max="16384" width="9.125" style="1" customWidth="1"/>
  </cols>
  <sheetData>
    <row r="1" ht="12.75">
      <c r="C1" s="2"/>
    </row>
    <row r="2" spans="1:5" ht="29.25" customHeight="1">
      <c r="A2" s="170" t="s">
        <v>146</v>
      </c>
      <c r="B2" s="170"/>
      <c r="C2" s="170"/>
      <c r="D2" s="170"/>
      <c r="E2" s="170"/>
    </row>
    <row r="3" spans="1:5" ht="20.25">
      <c r="A3" s="168" t="s">
        <v>47</v>
      </c>
      <c r="B3" s="168"/>
      <c r="C3" s="168"/>
      <c r="D3" s="168"/>
      <c r="E3" s="168"/>
    </row>
    <row r="4" spans="1:5" ht="12.75">
      <c r="A4" s="169" t="s">
        <v>140</v>
      </c>
      <c r="B4" s="169"/>
      <c r="C4" s="169"/>
      <c r="D4" s="169"/>
      <c r="E4" s="169"/>
    </row>
    <row r="5" spans="1:5" ht="12.75">
      <c r="A5" s="86"/>
      <c r="B5" s="86"/>
      <c r="C5" s="86"/>
      <c r="D5" s="86"/>
      <c r="E5" s="86"/>
    </row>
    <row r="6" spans="1:5" ht="12.75">
      <c r="A6" s="86"/>
      <c r="B6" s="86"/>
      <c r="C6" s="86"/>
      <c r="D6" s="86"/>
      <c r="E6" s="86"/>
    </row>
    <row r="7" spans="1:5" ht="12.75">
      <c r="A7" s="86"/>
      <c r="B7" s="86"/>
      <c r="C7" s="86"/>
      <c r="D7" s="86"/>
      <c r="E7" s="86"/>
    </row>
    <row r="8" spans="1:6" ht="12.75">
      <c r="A8" s="177" t="s">
        <v>0</v>
      </c>
      <c r="B8" s="177" t="s">
        <v>40</v>
      </c>
      <c r="C8" s="177" t="s">
        <v>139</v>
      </c>
      <c r="D8" s="177" t="s">
        <v>99</v>
      </c>
      <c r="E8" s="177"/>
      <c r="F8" s="178" t="str">
        <f>Dochody!H9</f>
        <v>w tym dotacje, środki z U. E          i budżetu państwa</v>
      </c>
    </row>
    <row r="9" spans="1:6" ht="34.5" customHeight="1">
      <c r="A9" s="177"/>
      <c r="B9" s="177"/>
      <c r="C9" s="177"/>
      <c r="D9" s="179" t="s">
        <v>120</v>
      </c>
      <c r="E9" s="179" t="s">
        <v>121</v>
      </c>
      <c r="F9" s="178"/>
    </row>
    <row r="10" spans="1:6" ht="10.5" customHeight="1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</row>
    <row r="11" spans="1:7" ht="21" customHeight="1">
      <c r="A11" s="87" t="s">
        <v>1</v>
      </c>
      <c r="B11" s="34" t="s">
        <v>5</v>
      </c>
      <c r="C11" s="88">
        <f>Dochody!E13</f>
        <v>10753799</v>
      </c>
      <c r="D11" s="88">
        <f>Dochody!F13</f>
        <v>50800</v>
      </c>
      <c r="E11" s="88">
        <f>Dochody!G13</f>
        <v>10702999</v>
      </c>
      <c r="F11" s="142">
        <f>Dochody!H13</f>
        <v>10702999</v>
      </c>
      <c r="G11" s="5"/>
    </row>
    <row r="12" spans="1:7" ht="21" customHeight="1">
      <c r="A12" s="89">
        <v>700</v>
      </c>
      <c r="B12" s="22" t="s">
        <v>42</v>
      </c>
      <c r="C12" s="90">
        <f>Dochody!E20</f>
        <v>54508251</v>
      </c>
      <c r="D12" s="90">
        <f>Dochody!F20</f>
        <v>2508251</v>
      </c>
      <c r="E12" s="90">
        <f>Dochody!G20</f>
        <v>52000000</v>
      </c>
      <c r="F12" s="94"/>
      <c r="G12" s="5"/>
    </row>
    <row r="13" spans="1:7" ht="21" customHeight="1">
      <c r="A13" s="91">
        <v>720</v>
      </c>
      <c r="B13" s="42" t="s">
        <v>118</v>
      </c>
      <c r="C13" s="90">
        <f>Dochody!E28</f>
        <v>1856641</v>
      </c>
      <c r="D13" s="90">
        <f>Dochody!F28</f>
        <v>77226</v>
      </c>
      <c r="E13" s="90">
        <f>Dochody!G28</f>
        <v>1779415</v>
      </c>
      <c r="F13" s="94">
        <f>Dochody!H28</f>
        <v>1856641</v>
      </c>
      <c r="G13" s="5"/>
    </row>
    <row r="14" spans="1:7" ht="21.75" customHeight="1">
      <c r="A14" s="92">
        <v>750</v>
      </c>
      <c r="B14" s="42" t="s">
        <v>43</v>
      </c>
      <c r="C14" s="90">
        <f>Dochody!E34</f>
        <v>184228</v>
      </c>
      <c r="D14" s="90">
        <f>Dochody!F34</f>
        <v>184228</v>
      </c>
      <c r="E14" s="90"/>
      <c r="F14" s="94"/>
      <c r="G14" s="5"/>
    </row>
    <row r="15" spans="1:7" ht="39.75" customHeight="1">
      <c r="A15" s="92">
        <v>751</v>
      </c>
      <c r="B15" s="93" t="s">
        <v>96</v>
      </c>
      <c r="C15" s="90">
        <f>Dochody!E47</f>
        <v>3116</v>
      </c>
      <c r="D15" s="90">
        <f>Dochody!F47</f>
        <v>3116</v>
      </c>
      <c r="E15" s="90"/>
      <c r="F15" s="94"/>
      <c r="G15" s="5"/>
    </row>
    <row r="16" spans="1:7" ht="16.5" customHeight="1">
      <c r="A16" s="92">
        <v>752</v>
      </c>
      <c r="B16" s="93" t="s">
        <v>143</v>
      </c>
      <c r="C16" s="90">
        <f>Dochody!E50</f>
        <v>500</v>
      </c>
      <c r="D16" s="90">
        <f>Dochody!F50</f>
        <v>500</v>
      </c>
      <c r="E16" s="90"/>
      <c r="F16" s="94"/>
      <c r="G16" s="5"/>
    </row>
    <row r="17" spans="1:7" ht="25.5" customHeight="1">
      <c r="A17" s="89">
        <v>754</v>
      </c>
      <c r="B17" s="22" t="s">
        <v>44</v>
      </c>
      <c r="C17" s="90">
        <f>Dochody!E53</f>
        <v>200</v>
      </c>
      <c r="D17" s="90">
        <f>Dochody!F53</f>
        <v>200</v>
      </c>
      <c r="E17" s="90"/>
      <c r="F17" s="94"/>
      <c r="G17" s="5"/>
    </row>
    <row r="18" spans="1:7" ht="39" customHeight="1">
      <c r="A18" s="89">
        <v>756</v>
      </c>
      <c r="B18" s="22" t="s">
        <v>77</v>
      </c>
      <c r="C18" s="90">
        <f>Dochody!E56</f>
        <v>73648780</v>
      </c>
      <c r="D18" s="90">
        <f>Dochody!F56</f>
        <v>73648780</v>
      </c>
      <c r="E18" s="90"/>
      <c r="F18" s="94"/>
      <c r="G18" s="5"/>
    </row>
    <row r="19" spans="1:7" ht="21" customHeight="1">
      <c r="A19" s="89">
        <v>758</v>
      </c>
      <c r="B19" s="22" t="s">
        <v>45</v>
      </c>
      <c r="C19" s="90">
        <f>Dochody!E85</f>
        <v>21080186</v>
      </c>
      <c r="D19" s="90">
        <f>Dochody!F85</f>
        <v>21080186</v>
      </c>
      <c r="E19" s="90"/>
      <c r="F19" s="94"/>
      <c r="G19" s="5"/>
    </row>
    <row r="20" spans="1:7" ht="21" customHeight="1">
      <c r="A20" s="89">
        <v>801</v>
      </c>
      <c r="B20" s="22" t="s">
        <v>46</v>
      </c>
      <c r="C20" s="90">
        <f>Dochody!E88</f>
        <v>13246505</v>
      </c>
      <c r="D20" s="94">
        <f>Dochody!F88</f>
        <v>3246505</v>
      </c>
      <c r="E20" s="94">
        <f>Dochody!G88</f>
        <v>10000000</v>
      </c>
      <c r="F20" s="94">
        <f>Dochody!H88</f>
        <v>10130005</v>
      </c>
      <c r="G20" s="5"/>
    </row>
    <row r="21" spans="1:7" ht="21" customHeight="1">
      <c r="A21" s="89">
        <v>852</v>
      </c>
      <c r="B21" s="22" t="s">
        <v>50</v>
      </c>
      <c r="C21" s="90">
        <f>Dochody!E109</f>
        <v>2679540</v>
      </c>
      <c r="D21" s="90">
        <f>Dochody!F109</f>
        <v>2679540</v>
      </c>
      <c r="E21" s="90"/>
      <c r="F21" s="94"/>
      <c r="G21" s="5"/>
    </row>
    <row r="22" spans="1:7" ht="21" customHeight="1">
      <c r="A22" s="92">
        <v>900</v>
      </c>
      <c r="B22" s="42" t="s">
        <v>119</v>
      </c>
      <c r="C22" s="95">
        <f>Dochody!E130</f>
        <v>150000</v>
      </c>
      <c r="D22" s="95">
        <f>Dochody!F130</f>
        <v>150000</v>
      </c>
      <c r="E22" s="95"/>
      <c r="F22" s="94"/>
      <c r="G22" s="5"/>
    </row>
    <row r="23" spans="1:7" ht="21.75" customHeight="1">
      <c r="A23" s="96">
        <v>926</v>
      </c>
      <c r="B23" s="27" t="s">
        <v>95</v>
      </c>
      <c r="C23" s="97">
        <f>Dochody!E135</f>
        <v>50000</v>
      </c>
      <c r="D23" s="97">
        <f>Dochody!F135</f>
        <v>50000</v>
      </c>
      <c r="E23" s="97"/>
      <c r="F23" s="143"/>
      <c r="G23" s="5"/>
    </row>
    <row r="24" spans="1:8" s="4" customFormat="1" ht="26.25" customHeight="1">
      <c r="A24" s="174"/>
      <c r="B24" s="175" t="s">
        <v>41</v>
      </c>
      <c r="C24" s="176">
        <f>SUM(C11:C23)</f>
        <v>178161746</v>
      </c>
      <c r="D24" s="176">
        <f>SUM(D11:D23)</f>
        <v>103679332</v>
      </c>
      <c r="E24" s="176">
        <f>SUM(E11:E23)</f>
        <v>74482414</v>
      </c>
      <c r="F24" s="176">
        <f>SUM(F11:F23)</f>
        <v>22689645</v>
      </c>
      <c r="G24" s="5"/>
      <c r="H24" s="6"/>
    </row>
    <row r="25" spans="1:5" ht="29.25" customHeight="1">
      <c r="A25" s="72">
        <v>931</v>
      </c>
      <c r="B25" s="84" t="s">
        <v>128</v>
      </c>
      <c r="C25" s="73">
        <v>6900000</v>
      </c>
      <c r="D25" s="115"/>
      <c r="E25" s="98"/>
    </row>
    <row r="26" spans="1:5" ht="29.25" customHeight="1">
      <c r="A26" s="72">
        <v>955</v>
      </c>
      <c r="B26" s="114" t="s">
        <v>151</v>
      </c>
      <c r="C26" s="118">
        <v>35040</v>
      </c>
      <c r="D26" s="116"/>
      <c r="E26" s="117"/>
    </row>
    <row r="27" spans="1:5" ht="18" customHeight="1">
      <c r="A27" s="171" t="s">
        <v>126</v>
      </c>
      <c r="B27" s="172"/>
      <c r="C27" s="77">
        <f>SUM(C25:C26)</f>
        <v>6935040</v>
      </c>
      <c r="D27" s="99"/>
      <c r="E27" s="100"/>
    </row>
    <row r="28" spans="1:5" ht="18" customHeight="1">
      <c r="A28" s="166" t="s">
        <v>127</v>
      </c>
      <c r="B28" s="167"/>
      <c r="C28" s="78">
        <f>C27+C24</f>
        <v>185096786</v>
      </c>
      <c r="D28" s="99"/>
      <c r="E28" s="100"/>
    </row>
    <row r="29" spans="1:5" ht="12.75">
      <c r="A29" s="9"/>
      <c r="B29" s="9"/>
      <c r="C29" s="9"/>
      <c r="D29" s="101"/>
      <c r="E29" s="101"/>
    </row>
    <row r="30" spans="1:5" ht="12.75">
      <c r="A30" s="9"/>
      <c r="B30" s="9"/>
      <c r="C30" s="9"/>
      <c r="D30" s="9"/>
      <c r="E30" s="9"/>
    </row>
  </sheetData>
  <sheetProtection/>
  <mergeCells count="10">
    <mergeCell ref="F8:F9"/>
    <mergeCell ref="A28:B28"/>
    <mergeCell ref="A3:E3"/>
    <mergeCell ref="A4:E4"/>
    <mergeCell ref="A2:E2"/>
    <mergeCell ref="D8:E8"/>
    <mergeCell ref="C8:C9"/>
    <mergeCell ref="B8:B9"/>
    <mergeCell ref="A8:A9"/>
    <mergeCell ref="A27:B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2011-12-09T12:36:50Z</cp:lastPrinted>
  <dcterms:created xsi:type="dcterms:W3CDTF">2002-11-06T08:41:21Z</dcterms:created>
  <dcterms:modified xsi:type="dcterms:W3CDTF">2011-12-09T12:55:03Z</dcterms:modified>
  <cp:category/>
  <cp:version/>
  <cp:contentType/>
  <cp:contentStatus/>
</cp:coreProperties>
</file>