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<sst xmlns="http://schemas.openxmlformats.org/spreadsheetml/2006/main" count="197" uniqueCount="130">
  <si>
    <t>Nazwa działu</t>
  </si>
  <si>
    <t>010</t>
  </si>
  <si>
    <t>Rolnictwo i łowiectwo</t>
  </si>
  <si>
    <t>Gospodarka mieszkaniowa</t>
  </si>
  <si>
    <t>Różne rozliczenia</t>
  </si>
  <si>
    <t>Oświata i wychowanie</t>
  </si>
  <si>
    <t>Pomoc społeczna</t>
  </si>
  <si>
    <t>Gospodarka komunalna i ochrona środowiska</t>
  </si>
  <si>
    <t>Kultura i ochrona dziedzictwa narodowego</t>
  </si>
  <si>
    <t>Kultura fizyczna i sport</t>
  </si>
  <si>
    <t>PLAN DOCHODÓW PO ZMIANACH</t>
  </si>
  <si>
    <t xml:space="preserve"> Zmiany Uchwałą Rady Gminy</t>
  </si>
  <si>
    <t>Zmniejszenia      (-)</t>
  </si>
  <si>
    <t>Zwiększenia   (+)</t>
  </si>
  <si>
    <t>RAZEM DOCHODY</t>
  </si>
  <si>
    <t>I</t>
  </si>
  <si>
    <t>Urzędy naczelnych organów władzy państwowej, kontroli i ochrony prawa oraz sądownictwo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</si>
  <si>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</si>
  <si>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</si>
  <si>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</si>
  <si>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</si>
  <si>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</si>
  <si>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</si>
  <si>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</si>
  <si>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Administracja publiczna</t>
  </si>
  <si>
    <t>Informatyka</t>
  </si>
  <si>
    <t>1) Dotacje ogółem, w tym:</t>
  </si>
  <si>
    <t>2) Dochody  z opłat z tytułu zezwoleń na sprzedaż napojów alkoholowych</t>
  </si>
  <si>
    <t>Papiery wartościowe (obligacje)</t>
  </si>
  <si>
    <t xml:space="preserve">RAZEM PRZYCHODY </t>
  </si>
  <si>
    <t xml:space="preserve">OGÓŁEM DOCHODY I PRZYCHODY </t>
  </si>
  <si>
    <t>bieżące</t>
  </si>
  <si>
    <t>majątkowe</t>
  </si>
  <si>
    <t>Edukacyjna opieka wychowawcza</t>
  </si>
  <si>
    <t>Pozostałe zadania w zakresie polityki społecznej</t>
  </si>
  <si>
    <r>
      <t>-Dotacje na realizację zadań z zakresu administracji rządowej  (</t>
    </r>
    <r>
      <rPr>
        <sz val="9"/>
        <rFont val="Arial"/>
        <family val="0"/>
      </rPr>
      <t>§ 2010)</t>
    </r>
  </si>
  <si>
    <r>
      <t>-Dotacje na realizację zadań realizowanych w drodze umów i porozumień między jst    (</t>
    </r>
    <r>
      <rPr>
        <sz val="9"/>
        <rFont val="Arial"/>
        <family val="0"/>
      </rPr>
      <t>§ 2310, § 2320)</t>
    </r>
  </si>
  <si>
    <r>
      <t>-Dotacje na realizację zadań finansowanych ze środków  UE (</t>
    </r>
    <r>
      <rPr>
        <sz val="9"/>
        <rFont val="Arial"/>
        <family val="0"/>
      </rPr>
      <t>§ 6208, §2007 i §2009)</t>
    </r>
  </si>
  <si>
    <r>
      <t>-Dotacje na realizację własnych zadań bieżących  (</t>
    </r>
    <r>
      <rPr>
        <sz val="9"/>
        <rFont val="Arial"/>
        <family val="0"/>
      </rPr>
      <t>§ 2030)</t>
    </r>
  </si>
  <si>
    <r>
      <t>-Dotacje na realizację zadań realizowanych na mocy porozumień z organami administracji rzadowej (</t>
    </r>
    <r>
      <rPr>
        <sz val="9"/>
        <rFont val="Arial"/>
        <family val="0"/>
      </rPr>
      <t>§ 2020)</t>
    </r>
  </si>
  <si>
    <t>Tabela  Nr 1</t>
  </si>
  <si>
    <t>Rady  Gminy Lesznowola</t>
  </si>
  <si>
    <t>Klasyfikacja budżetowa</t>
  </si>
  <si>
    <t>Nazwa działu, rozdziału i paragrafu</t>
  </si>
  <si>
    <t>Zmniejszenia  ( - )</t>
  </si>
  <si>
    <t>Zwiększenia  ( + )</t>
  </si>
  <si>
    <t>Rozdz.</t>
  </si>
  <si>
    <t>§</t>
  </si>
  <si>
    <t>POMOC SPOŁECZNA</t>
  </si>
  <si>
    <t>0920</t>
  </si>
  <si>
    <t>Pozostałe odsetki</t>
  </si>
  <si>
    <t>Dotacje celowe otrzymane z budżetu państwa na realizację własnych zadań bieżących gmin</t>
  </si>
  <si>
    <t>Pozostała działalność</t>
  </si>
  <si>
    <t>DOCHODY OGÓŁEM</t>
  </si>
  <si>
    <t xml:space="preserve">do Uchwały Nr </t>
  </si>
  <si>
    <t xml:space="preserve">z  dnia </t>
  </si>
  <si>
    <t>ROLNICTWO I ŁOWIECTWO</t>
  </si>
  <si>
    <t>01010</t>
  </si>
  <si>
    <t xml:space="preserve">Infrastruktura wodociągowa i sanitacyjna wsi </t>
  </si>
  <si>
    <t>Środki na dofinansowanie własnych inwestycji  gmin pozyskane z innych źródeł  (UE)</t>
  </si>
  <si>
    <t xml:space="preserve">GOSPODARKA MIESZKANIOWA </t>
  </si>
  <si>
    <t xml:space="preserve">Gospodarka gruntami i nieruchomościami </t>
  </si>
  <si>
    <t>0970</t>
  </si>
  <si>
    <t xml:space="preserve">Wpływy z różnych dochodów </t>
  </si>
  <si>
    <t xml:space="preserve">ADMINISTRACJA PUBLICZNA </t>
  </si>
  <si>
    <t>Urzędy gmin</t>
  </si>
  <si>
    <t>Wpływy z różnych rozliczeń</t>
  </si>
  <si>
    <t>0960</t>
  </si>
  <si>
    <t xml:space="preserve">Otrzymane spadki, zapisy i darowizny w postaci pieniężnej </t>
  </si>
  <si>
    <t>URZĘDY NACZELNYCH ORGANÓW WŁADZY PAŃSTWOWEJ, KONTROLI I OCHRONY PRAWA  ORAZ SĄDOWNICTWA</t>
  </si>
  <si>
    <t>Dotacje celowe otrzymane z budżetu państwa na realizację zadań bieżących z zakresu administracji rządowej oraz innych zadań zleconych gminie</t>
  </si>
  <si>
    <t>BEZPIECZEŃSTWO PUBLICZNE I OCHRONA PRZECIWPOŻAROWA</t>
  </si>
  <si>
    <t>DOCHODY OD OSÓB PRAWNYCH, OSÓB FIZYCZNYCH I OD INNYCH JEDNOSTEK NIEPOSIADAJĄCYCH OSOBOWOŚCI PRAWNEJ ORAZ WYDATKI ZWIĄZANE Z ICH POBOREM</t>
  </si>
  <si>
    <t>0500</t>
  </si>
  <si>
    <t xml:space="preserve">Podatek od czynności cywilnoprawnych </t>
  </si>
  <si>
    <t>0910</t>
  </si>
  <si>
    <t xml:space="preserve">Odsetki od nieterminowych wpłat z tytułu podatków i opłat </t>
  </si>
  <si>
    <t>0320</t>
  </si>
  <si>
    <t>Wpływy z innych opłat stanowiących dochody j.s.t. na podstawie ustaw</t>
  </si>
  <si>
    <t>0490</t>
  </si>
  <si>
    <t xml:space="preserve">Wpływy z innych lokalnych opłat pobieranych przez  j.s.t. na podstawie odrębnych ustaw </t>
  </si>
  <si>
    <t xml:space="preserve">OŚWIATA I WYCHOWANIE </t>
  </si>
  <si>
    <t>Przedszkola</t>
  </si>
  <si>
    <t>Usuwanie skutków klęsk żywiołowych</t>
  </si>
  <si>
    <t xml:space="preserve"> </t>
  </si>
  <si>
    <t>0770</t>
  </si>
  <si>
    <t>Wpłaty z tytułu odpłatnego nabycia prawa własności oraz prawa użytkowania wieczystego nieruchomości</t>
  </si>
  <si>
    <t>0830</t>
  </si>
  <si>
    <t>Wpływy z usług</t>
  </si>
  <si>
    <t>0570</t>
  </si>
  <si>
    <t>Grzywny, mandaty i inne kary pieniężne od osób fizycznych</t>
  </si>
  <si>
    <t>0410</t>
  </si>
  <si>
    <t>Wpływy z opłaty skarbowej</t>
  </si>
  <si>
    <t>0360</t>
  </si>
  <si>
    <t>Podatek od spadków i darowizn</t>
  </si>
  <si>
    <t>OCHRONA ZDROWIA</t>
  </si>
  <si>
    <t>Lecznictwo ambulatoryjne</t>
  </si>
  <si>
    <t>Szkoły podstawowe</t>
  </si>
  <si>
    <t>Dotacje celowe otrzymane z gminy na zadania realizowane na podstawie porozumień między jst</t>
  </si>
  <si>
    <t>Oddziały przedszkolne w szkołach podstawowych</t>
  </si>
  <si>
    <t>Zespoły obsługi ekonomiczno-administracyjnej szkół</t>
  </si>
  <si>
    <t>EDUKACYJNA OPIEKA WYCHOWAWCZA</t>
  </si>
  <si>
    <t>Pomoc materialna dla uczniów</t>
  </si>
  <si>
    <t>0340</t>
  </si>
  <si>
    <t xml:space="preserve">Podatek od środków transportowych </t>
  </si>
  <si>
    <t>INFORMATYKA</t>
  </si>
  <si>
    <t>KULTURA I OCHRONA DZIEDZICTWA NARODOWEGO</t>
  </si>
  <si>
    <t>Domy i ośrodki kultury, świetlice i kluby</t>
  </si>
  <si>
    <t>Wybory do rad gmin, rad powiatów i sejmików województw, wybory wójtów, burmistrzów i prezydentów miast oraz referenda gminne, powiatowe i wojewódzkie</t>
  </si>
  <si>
    <t xml:space="preserve">Plan po zmianach  </t>
  </si>
  <si>
    <t>Ochrona zdrowia</t>
  </si>
  <si>
    <t>TRANSPORT I ŁĄCZNOŚĆ</t>
  </si>
  <si>
    <t>Drogi publiczne gminne</t>
  </si>
  <si>
    <t>Transport i łączność</t>
  </si>
  <si>
    <t>Podatek rolny</t>
  </si>
  <si>
    <t>Plan na dzień 14.10.2010r.</t>
  </si>
  <si>
    <t>Dokonuje się zmian w planie DOCHODÓW budżetu gminy na 2010 rok</t>
  </si>
  <si>
    <t>GOSPODARKA KOMUNALNA I OCHRONA ŚRODOWISKA</t>
  </si>
  <si>
    <t>Wpływy z podatku rolnego, podatku leśnego,podatku od spadków i darowizn, podatku od czynności cywilnoprawnych oraz podatków i opłat lokalnych od osób fizycznych</t>
  </si>
  <si>
    <t>Wpływy z podatku rolnego, podatku leśnego, podatku od czynności cywilnoprawnych, podatków i opłat lokalnych od osób prawnych i innych jednostek organizacyjnych</t>
  </si>
  <si>
    <t>Wpływy i wydatki związane z gromadzeniem środków z opłat i kar za korzystanie ze środowiska</t>
  </si>
  <si>
    <t>0580</t>
  </si>
  <si>
    <t>0690</t>
  </si>
  <si>
    <t xml:space="preserve">Grzywny i inne kary pieniężne od osób prawnych i innych jednostek organizacyjnych </t>
  </si>
  <si>
    <t>Wpływy z różnych opłat</t>
  </si>
  <si>
    <t>KULTURA FIZYCZNA I SPORT</t>
  </si>
  <si>
    <t>Zadania w zakresie kultury fizycznej i sportu - Projekt "Zagrajmy o sukces"</t>
  </si>
  <si>
    <t>Dotacje rozwojowe oraz środki na finansowanie Wspólnej Polityki Rolnej (UE) - Projekt  "Zagrajmy o sukces"</t>
  </si>
  <si>
    <t>Dotacje rozwojowe oraz środki na finansowanie Wspólnej Polityki Rolnej (UE) - Projekt "Młodzież w działaniu"</t>
  </si>
  <si>
    <t>Zasiłki i pomoc w naturze oraz składki na ubezpieczenie emerytalne i rentowe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</si>
</sst>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color indexed="2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0"/>
      <name val="Cambria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20" borderId="10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24" borderId="12" xfId="0" applyNumberFormat="1" applyFont="1" applyFill="1" applyBorder="1" applyAlignment="1">
      <alignment horizontal="right" vertical="center" wrapText="1"/>
    </xf>
    <xf numFmtId="0" fontId="3" fillId="24" borderId="12" xfId="0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wrapText="1"/>
    </xf>
    <xf numFmtId="3" fontId="4" fillId="24" borderId="0" xfId="0" applyNumberFormat="1" applyFont="1" applyFill="1" applyBorder="1" applyAlignment="1">
      <alignment horizontal="right"/>
    </xf>
    <xf numFmtId="3" fontId="6" fillId="24" borderId="12" xfId="0" applyNumberFormat="1" applyFont="1" applyFill="1" applyBorder="1" applyAlignment="1">
      <alignment vertical="center"/>
    </xf>
    <xf numFmtId="3" fontId="6" fillId="24" borderId="13" xfId="0" applyNumberFormat="1" applyFont="1" applyFill="1" applyBorder="1" applyAlignment="1">
      <alignment vertical="center"/>
    </xf>
    <xf numFmtId="3" fontId="6" fillId="24" borderId="14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3" fillId="7" borderId="10" xfId="0" applyNumberFormat="1" applyFont="1" applyFill="1" applyBorder="1" applyAlignment="1">
      <alignment horizontal="right" vertical="center"/>
    </xf>
    <xf numFmtId="3" fontId="3" fillId="7" borderId="1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3" fontId="4" fillId="20" borderId="1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24" borderId="12" xfId="0" applyNumberFormat="1" applyFont="1" applyFill="1" applyBorder="1" applyAlignment="1">
      <alignment horizontal="right" vertical="center" wrapText="1"/>
    </xf>
    <xf numFmtId="3" fontId="1" fillId="20" borderId="1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right" vertical="center"/>
    </xf>
    <xf numFmtId="3" fontId="3" fillId="24" borderId="1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vertical="center"/>
    </xf>
    <xf numFmtId="3" fontId="6" fillId="24" borderId="11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center" vertical="center"/>
    </xf>
    <xf numFmtId="3" fontId="0" fillId="24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3" fontId="1" fillId="24" borderId="17" xfId="0" applyNumberFormat="1" applyFont="1" applyFill="1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10" fillId="0" borderId="21" xfId="0" applyFont="1" applyBorder="1" applyAlignment="1">
      <alignment vertical="center" wrapText="1"/>
    </xf>
    <xf numFmtId="3" fontId="11" fillId="24" borderId="0" xfId="0" applyNumberFormat="1" applyFont="1" applyFill="1" applyBorder="1" applyAlignment="1">
      <alignment wrapText="1"/>
    </xf>
    <xf numFmtId="0" fontId="3" fillId="4" borderId="12" xfId="0" applyFont="1" applyFill="1" applyBorder="1" applyAlignment="1" quotePrefix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3" fillId="10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 quotePrefix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10" borderId="10" xfId="0" applyFont="1" applyFill="1" applyBorder="1" applyAlignment="1" quotePrefix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3" fontId="6" fillId="24" borderId="17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4" borderId="23" xfId="0" applyFont="1" applyFill="1" applyBorder="1" applyAlignment="1">
      <alignment horizontal="center" vertical="center"/>
    </xf>
    <xf numFmtId="3" fontId="3" fillId="24" borderId="17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6" fillId="24" borderId="17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3" fontId="3" fillId="24" borderId="17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 quotePrefix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3" fillId="10" borderId="10" xfId="0" applyNumberFormat="1" applyFont="1" applyFill="1" applyBorder="1" applyAlignment="1">
      <alignment horizontal="right" vertical="center"/>
    </xf>
    <xf numFmtId="3" fontId="3" fillId="4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1" fillId="10" borderId="10" xfId="0" applyNumberFormat="1" applyFont="1" applyFill="1" applyBorder="1" applyAlignment="1">
      <alignment horizontal="right" vertical="center"/>
    </xf>
    <xf numFmtId="3" fontId="3" fillId="4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3" fillId="10" borderId="10" xfId="0" applyNumberFormat="1" applyFont="1" applyFill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3" fillId="10" borderId="26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4" borderId="23" xfId="0" applyFont="1" applyFill="1" applyBorder="1" applyAlignment="1">
      <alignment horizontal="left" vertical="center" wrapText="1"/>
    </xf>
    <xf numFmtId="0" fontId="3" fillId="24" borderId="27" xfId="0" applyFont="1" applyFill="1" applyBorder="1" applyAlignment="1">
      <alignment horizontal="left" vertical="center"/>
    </xf>
    <xf numFmtId="0" fontId="3" fillId="24" borderId="28" xfId="0" applyFont="1" applyFill="1" applyBorder="1" applyAlignment="1">
      <alignment horizontal="left" vertical="center"/>
    </xf>
    <xf numFmtId="0" fontId="3" fillId="24" borderId="29" xfId="0" applyFont="1" applyFill="1" applyBorder="1" applyAlignment="1">
      <alignment horizontal="left" vertical="center"/>
    </xf>
    <xf numFmtId="0" fontId="3" fillId="10" borderId="29" xfId="0" applyFont="1" applyFill="1" applyBorder="1" applyAlignment="1">
      <alignment horizontal="left" vertical="center" wrapText="1"/>
    </xf>
    <xf numFmtId="0" fontId="3" fillId="10" borderId="27" xfId="0" applyFont="1" applyFill="1" applyBorder="1" applyAlignment="1">
      <alignment horizontal="left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3" fillId="10" borderId="27" xfId="0" applyFont="1" applyFill="1" applyBorder="1" applyAlignment="1">
      <alignment horizontal="left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3" fillId="10" borderId="29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3" fillId="10" borderId="27" xfId="0" applyFont="1" applyFill="1" applyBorder="1" applyAlignment="1">
      <alignment horizontal="left" vertical="center"/>
    </xf>
    <xf numFmtId="0" fontId="3" fillId="10" borderId="28" xfId="0" applyFont="1" applyFill="1" applyBorder="1" applyAlignment="1">
      <alignment horizontal="left" vertical="center"/>
    </xf>
    <xf numFmtId="0" fontId="3" fillId="10" borderId="29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3" fillId="4" borderId="23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1" fillId="10" borderId="27" xfId="0" applyFont="1" applyFill="1" applyBorder="1" applyAlignment="1">
      <alignment horizontal="left" vertical="center"/>
    </xf>
    <xf numFmtId="0" fontId="1" fillId="10" borderId="28" xfId="0" applyFont="1" applyFill="1" applyBorder="1" applyAlignment="1">
      <alignment horizontal="left" vertical="center"/>
    </xf>
    <xf numFmtId="0" fontId="1" fillId="10" borderId="29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" fillId="10" borderId="27" xfId="0" applyFont="1" applyFill="1" applyBorder="1" applyAlignment="1">
      <alignment vertical="center" wrapText="1"/>
    </xf>
    <xf numFmtId="0" fontId="3" fillId="10" borderId="28" xfId="0" applyFont="1" applyFill="1" applyBorder="1" applyAlignment="1">
      <alignment vertical="center" wrapText="1"/>
    </xf>
    <xf numFmtId="0" fontId="3" fillId="10" borderId="29" xfId="0" applyFont="1" applyFill="1" applyBorder="1" applyAlignment="1">
      <alignment vertical="center" wrapText="1"/>
    </xf>
    <xf numFmtId="0" fontId="6" fillId="24" borderId="22" xfId="0" applyFont="1" applyFill="1" applyBorder="1" applyAlignment="1" quotePrefix="1">
      <alignment horizontal="left" vertical="center" wrapText="1"/>
    </xf>
    <xf numFmtId="0" fontId="2" fillId="20" borderId="27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0" fillId="24" borderId="27" xfId="0" applyFont="1" applyFill="1" applyBorder="1" applyAlignment="1">
      <alignment vertical="center" wrapText="1"/>
    </xf>
    <xf numFmtId="0" fontId="0" fillId="24" borderId="28" xfId="0" applyFont="1" applyFill="1" applyBorder="1" applyAlignment="1">
      <alignment vertical="center" wrapText="1"/>
    </xf>
    <xf numFmtId="0" fontId="0" fillId="24" borderId="29" xfId="0" applyFont="1" applyFill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 quotePrefix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24" borderId="23" xfId="0" applyFont="1" applyFill="1" applyBorder="1" applyAlignment="1" quotePrefix="1">
      <alignment horizontal="left" vertical="center" wrapText="1"/>
    </xf>
    <xf numFmtId="0" fontId="3" fillId="24" borderId="27" xfId="0" applyFont="1" applyFill="1" applyBorder="1" applyAlignment="1">
      <alignment horizontal="left" vertical="center" wrapText="1"/>
    </xf>
    <xf numFmtId="0" fontId="3" fillId="24" borderId="28" xfId="0" applyFont="1" applyFill="1" applyBorder="1" applyAlignment="1">
      <alignment horizontal="left" vertical="center" wrapText="1"/>
    </xf>
    <xf numFmtId="0" fontId="3" fillId="24" borderId="29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6" fillId="24" borderId="32" xfId="0" applyFont="1" applyFill="1" applyBorder="1" applyAlignment="1" quotePrefix="1">
      <alignment horizontal="left" vertical="center" wrapText="1"/>
    </xf>
    <xf numFmtId="0" fontId="6" fillId="24" borderId="33" xfId="0" applyFont="1" applyFill="1" applyBorder="1" applyAlignment="1" quotePrefix="1">
      <alignment horizontal="left" vertical="center" wrapText="1"/>
    </xf>
    <xf numFmtId="0" fontId="6" fillId="24" borderId="34" xfId="0" applyFont="1" applyFill="1" applyBorder="1" applyAlignment="1" quotePrefix="1">
      <alignment horizontal="left" vertical="center" wrapText="1"/>
    </xf>
    <xf numFmtId="0" fontId="6" fillId="24" borderId="35" xfId="0" applyFont="1" applyFill="1" applyBorder="1" applyAlignment="1" quotePrefix="1">
      <alignment horizontal="left" vertical="center" wrapText="1"/>
    </xf>
    <xf numFmtId="0" fontId="6" fillId="24" borderId="30" xfId="0" applyFont="1" applyFill="1" applyBorder="1" applyAlignment="1" quotePrefix="1">
      <alignment horizontal="left" vertical="center" wrapText="1"/>
    </xf>
    <xf numFmtId="0" fontId="6" fillId="24" borderId="31" xfId="0" applyFont="1" applyFill="1" applyBorder="1" applyAlignment="1" quotePrefix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zoomScalePageLayoutView="0" workbookViewId="0" topLeftCell="A122">
      <selection activeCell="F140" sqref="F140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6.00390625" style="0" customWidth="1"/>
    <col min="4" max="4" width="13.25390625" style="0" customWidth="1"/>
    <col min="5" max="5" width="12.75390625" style="0" customWidth="1"/>
    <col min="6" max="6" width="10.75390625" style="0" customWidth="1"/>
    <col min="7" max="7" width="11.00390625" style="0" customWidth="1"/>
    <col min="8" max="9" width="10.75390625" style="0" customWidth="1"/>
    <col min="10" max="10" width="13.125" style="0" customWidth="1"/>
    <col min="11" max="11" width="12.625" style="0" customWidth="1"/>
    <col min="12" max="12" width="12.375" style="0" customWidth="1"/>
    <col min="13" max="13" width="12.75390625" style="0" customWidth="1"/>
  </cols>
  <sheetData>
    <row r="1" spans="8:12" s="75" customFormat="1" ht="12" customHeight="1">
      <c r="H1" s="76" t="s">
        <v>40</v>
      </c>
      <c r="J1" s="76"/>
      <c r="K1" s="77"/>
      <c r="L1" s="78"/>
    </row>
    <row r="2" spans="8:12" s="75" customFormat="1" ht="3" customHeight="1">
      <c r="H2" s="79"/>
      <c r="J2" s="79"/>
      <c r="K2" s="77"/>
      <c r="L2" s="78"/>
    </row>
    <row r="3" spans="8:12" s="75" customFormat="1" ht="12" customHeight="1">
      <c r="H3" s="80" t="s">
        <v>54</v>
      </c>
      <c r="J3" s="80"/>
      <c r="K3" s="77"/>
      <c r="L3" s="78"/>
    </row>
    <row r="4" spans="8:12" s="75" customFormat="1" ht="12" customHeight="1">
      <c r="H4" s="80" t="s">
        <v>41</v>
      </c>
      <c r="J4" s="80"/>
      <c r="K4" s="77"/>
      <c r="L4" s="78"/>
    </row>
    <row r="5" spans="8:12" s="75" customFormat="1" ht="12" customHeight="1">
      <c r="H5" s="80" t="s">
        <v>55</v>
      </c>
      <c r="J5" s="80"/>
      <c r="K5" s="77"/>
      <c r="L5" s="78"/>
    </row>
    <row r="6" spans="11:12" s="75" customFormat="1" ht="6" customHeight="1">
      <c r="K6" s="77"/>
      <c r="L6" s="78"/>
    </row>
    <row r="7" spans="1:12" s="75" customFormat="1" ht="12.75" customHeight="1">
      <c r="A7" s="249" t="s">
        <v>116</v>
      </c>
      <c r="B7" s="250"/>
      <c r="C7" s="250"/>
      <c r="D7" s="250"/>
      <c r="E7" s="250"/>
      <c r="F7" s="250"/>
      <c r="G7" s="250"/>
      <c r="H7" s="250"/>
      <c r="I7" s="250"/>
      <c r="J7" s="250"/>
      <c r="K7" s="77"/>
      <c r="L7" s="78"/>
    </row>
    <row r="8" spans="11:12" ht="3.75" customHeight="1">
      <c r="K8" s="41"/>
      <c r="L8" s="42"/>
    </row>
    <row r="9" spans="1:12" s="84" customFormat="1" ht="10.5" customHeight="1">
      <c r="A9" s="206" t="s">
        <v>42</v>
      </c>
      <c r="B9" s="207"/>
      <c r="C9" s="208"/>
      <c r="D9" s="166" t="s">
        <v>43</v>
      </c>
      <c r="E9" s="167"/>
      <c r="F9" s="168"/>
      <c r="G9" s="172" t="s">
        <v>44</v>
      </c>
      <c r="H9" s="172"/>
      <c r="I9" s="172" t="s">
        <v>45</v>
      </c>
      <c r="J9" s="172"/>
      <c r="K9" s="82"/>
      <c r="L9" s="83"/>
    </row>
    <row r="10" spans="1:12" s="84" customFormat="1" ht="12" customHeight="1">
      <c r="A10" s="81" t="s">
        <v>17</v>
      </c>
      <c r="B10" s="81" t="s">
        <v>46</v>
      </c>
      <c r="C10" s="85" t="s">
        <v>47</v>
      </c>
      <c r="D10" s="169"/>
      <c r="E10" s="170"/>
      <c r="F10" s="171"/>
      <c r="G10" s="86" t="s">
        <v>31</v>
      </c>
      <c r="H10" s="87" t="s">
        <v>32</v>
      </c>
      <c r="I10" s="86" t="s">
        <v>31</v>
      </c>
      <c r="J10" s="87" t="s">
        <v>32</v>
      </c>
      <c r="K10" s="82"/>
      <c r="L10" s="83"/>
    </row>
    <row r="11" spans="1:12" s="100" customFormat="1" ht="14.25" customHeight="1">
      <c r="A11" s="96" t="s">
        <v>1</v>
      </c>
      <c r="B11" s="97"/>
      <c r="C11" s="97"/>
      <c r="D11" s="209" t="s">
        <v>56</v>
      </c>
      <c r="E11" s="210"/>
      <c r="F11" s="211"/>
      <c r="G11" s="130">
        <f>G12</f>
        <v>215104</v>
      </c>
      <c r="H11" s="130"/>
      <c r="I11" s="130"/>
      <c r="J11" s="130"/>
      <c r="K11" s="112"/>
      <c r="L11" s="99"/>
    </row>
    <row r="12" spans="1:12" s="100" customFormat="1" ht="12.75" customHeight="1">
      <c r="A12" s="101"/>
      <c r="B12" s="72" t="s">
        <v>57</v>
      </c>
      <c r="C12" s="73"/>
      <c r="D12" s="133" t="s">
        <v>58</v>
      </c>
      <c r="E12" s="140"/>
      <c r="F12" s="141"/>
      <c r="G12" s="116">
        <f>G13</f>
        <v>215104</v>
      </c>
      <c r="H12" s="116"/>
      <c r="I12" s="116"/>
      <c r="J12" s="116"/>
      <c r="K12" s="112"/>
      <c r="L12" s="99"/>
    </row>
    <row r="13" spans="1:12" s="100" customFormat="1" ht="24" customHeight="1">
      <c r="A13" s="44"/>
      <c r="B13" s="45"/>
      <c r="C13" s="95" t="s">
        <v>67</v>
      </c>
      <c r="D13" s="154" t="s">
        <v>68</v>
      </c>
      <c r="E13" s="155"/>
      <c r="F13" s="156"/>
      <c r="G13" s="119">
        <v>215104</v>
      </c>
      <c r="H13" s="119"/>
      <c r="I13" s="119"/>
      <c r="J13" s="120"/>
      <c r="K13" s="112"/>
      <c r="L13" s="99"/>
    </row>
    <row r="14" spans="1:12" s="100" customFormat="1" ht="15.75" customHeight="1">
      <c r="A14" s="96">
        <v>600</v>
      </c>
      <c r="B14" s="97"/>
      <c r="C14" s="97"/>
      <c r="D14" s="209" t="s">
        <v>111</v>
      </c>
      <c r="E14" s="210"/>
      <c r="F14" s="211"/>
      <c r="G14" s="130"/>
      <c r="H14" s="130"/>
      <c r="I14" s="130">
        <f>SUM(I15)</f>
        <v>69950</v>
      </c>
      <c r="J14" s="130"/>
      <c r="K14" s="112"/>
      <c r="L14" s="99"/>
    </row>
    <row r="15" spans="1:12" s="100" customFormat="1" ht="14.25" customHeight="1">
      <c r="A15" s="101"/>
      <c r="B15" s="72">
        <v>60016</v>
      </c>
      <c r="C15" s="73"/>
      <c r="D15" s="133" t="s">
        <v>112</v>
      </c>
      <c r="E15" s="140"/>
      <c r="F15" s="141"/>
      <c r="G15" s="116"/>
      <c r="H15" s="116"/>
      <c r="I15" s="116">
        <f>SUM(I16)</f>
        <v>69950</v>
      </c>
      <c r="J15" s="116"/>
      <c r="K15" s="112"/>
      <c r="L15" s="99"/>
    </row>
    <row r="16" spans="1:12" s="100" customFormat="1" ht="24" customHeight="1">
      <c r="A16" s="44"/>
      <c r="B16" s="45"/>
      <c r="C16" s="95" t="s">
        <v>89</v>
      </c>
      <c r="D16" s="154" t="s">
        <v>90</v>
      </c>
      <c r="E16" s="155"/>
      <c r="F16" s="156"/>
      <c r="G16" s="119"/>
      <c r="H16" s="120"/>
      <c r="I16" s="119">
        <v>69950</v>
      </c>
      <c r="J16" s="120"/>
      <c r="K16" s="112"/>
      <c r="L16" s="99"/>
    </row>
    <row r="17" spans="1:12" s="100" customFormat="1" ht="14.25" customHeight="1">
      <c r="A17" s="97">
        <v>700</v>
      </c>
      <c r="B17" s="97"/>
      <c r="C17" s="97"/>
      <c r="D17" s="148" t="s">
        <v>60</v>
      </c>
      <c r="E17" s="149"/>
      <c r="F17" s="150"/>
      <c r="G17" s="115">
        <f>SUM(G18,G23)</f>
        <v>9500</v>
      </c>
      <c r="H17" s="115">
        <f>SUM(H18,H23)</f>
        <v>8323000</v>
      </c>
      <c r="I17" s="115">
        <f>SUM(I18,I23)</f>
        <v>20265</v>
      </c>
      <c r="J17" s="115"/>
      <c r="K17" s="112"/>
      <c r="L17" s="99"/>
    </row>
    <row r="18" spans="1:12" s="100" customFormat="1" ht="13.5" customHeight="1">
      <c r="A18" s="101"/>
      <c r="B18" s="73">
        <v>70005</v>
      </c>
      <c r="C18" s="73"/>
      <c r="D18" s="133" t="s">
        <v>61</v>
      </c>
      <c r="E18" s="140"/>
      <c r="F18" s="141"/>
      <c r="G18" s="116">
        <f>SUM(G19:G22)</f>
        <v>9500</v>
      </c>
      <c r="H18" s="116">
        <f>SUM(H19:H22)</f>
        <v>8323000</v>
      </c>
      <c r="I18" s="116">
        <f>SUM(I19:I22)</f>
        <v>11000</v>
      </c>
      <c r="J18" s="116"/>
      <c r="K18" s="112"/>
      <c r="L18" s="99"/>
    </row>
    <row r="19" spans="1:12" s="100" customFormat="1" ht="24" customHeight="1">
      <c r="A19" s="44"/>
      <c r="B19" s="45"/>
      <c r="C19" s="95" t="s">
        <v>85</v>
      </c>
      <c r="D19" s="154" t="s">
        <v>86</v>
      </c>
      <c r="E19" s="155"/>
      <c r="F19" s="156"/>
      <c r="G19" s="119"/>
      <c r="H19" s="119">
        <v>8323000</v>
      </c>
      <c r="I19" s="119"/>
      <c r="J19" s="120"/>
      <c r="K19" s="112"/>
      <c r="L19" s="99"/>
    </row>
    <row r="20" spans="1:12" s="100" customFormat="1" ht="12" customHeight="1">
      <c r="A20" s="44"/>
      <c r="B20" s="45"/>
      <c r="C20" s="113" t="s">
        <v>87</v>
      </c>
      <c r="D20" s="154" t="s">
        <v>88</v>
      </c>
      <c r="E20" s="155"/>
      <c r="F20" s="156"/>
      <c r="G20" s="131">
        <v>9500</v>
      </c>
      <c r="H20" s="132"/>
      <c r="I20" s="131"/>
      <c r="J20" s="132"/>
      <c r="K20" s="112"/>
      <c r="L20" s="99"/>
    </row>
    <row r="21" spans="1:12" s="100" customFormat="1" ht="12" customHeight="1">
      <c r="A21" s="44"/>
      <c r="B21" s="45"/>
      <c r="C21" s="113" t="s">
        <v>49</v>
      </c>
      <c r="D21" s="154" t="s">
        <v>50</v>
      </c>
      <c r="E21" s="155"/>
      <c r="F21" s="156"/>
      <c r="G21" s="131"/>
      <c r="H21" s="132"/>
      <c r="I21" s="131">
        <v>1000</v>
      </c>
      <c r="J21" s="132"/>
      <c r="K21" s="112"/>
      <c r="L21" s="99"/>
    </row>
    <row r="22" spans="1:12" s="100" customFormat="1" ht="12" customHeight="1">
      <c r="A22" s="44"/>
      <c r="B22" s="45"/>
      <c r="C22" s="49" t="s">
        <v>62</v>
      </c>
      <c r="D22" s="145" t="s">
        <v>63</v>
      </c>
      <c r="E22" s="146"/>
      <c r="F22" s="147"/>
      <c r="G22" s="117"/>
      <c r="H22" s="118"/>
      <c r="I22" s="117">
        <v>10000</v>
      </c>
      <c r="J22" s="118"/>
      <c r="K22" s="112"/>
      <c r="L22" s="99"/>
    </row>
    <row r="23" spans="1:12" s="100" customFormat="1" ht="12.75" customHeight="1">
      <c r="A23" s="101"/>
      <c r="B23" s="73">
        <v>70095</v>
      </c>
      <c r="C23" s="73"/>
      <c r="D23" s="133" t="s">
        <v>52</v>
      </c>
      <c r="E23" s="140"/>
      <c r="F23" s="141"/>
      <c r="G23" s="116"/>
      <c r="H23" s="116"/>
      <c r="I23" s="116">
        <f>SUM(I24)</f>
        <v>9265</v>
      </c>
      <c r="J23" s="116"/>
      <c r="K23" s="112"/>
      <c r="L23" s="99"/>
    </row>
    <row r="24" spans="1:12" s="100" customFormat="1" ht="23.25" customHeight="1">
      <c r="A24" s="44"/>
      <c r="B24" s="45"/>
      <c r="C24" s="95" t="s">
        <v>89</v>
      </c>
      <c r="D24" s="154" t="s">
        <v>90</v>
      </c>
      <c r="E24" s="155"/>
      <c r="F24" s="156"/>
      <c r="G24" s="119"/>
      <c r="H24" s="120"/>
      <c r="I24" s="119">
        <v>9265</v>
      </c>
      <c r="J24" s="120"/>
      <c r="K24" s="112"/>
      <c r="L24" s="99"/>
    </row>
    <row r="25" spans="1:12" s="100" customFormat="1" ht="13.5" customHeight="1">
      <c r="A25" s="97">
        <v>720</v>
      </c>
      <c r="B25" s="97"/>
      <c r="C25" s="97"/>
      <c r="D25" s="148" t="s">
        <v>105</v>
      </c>
      <c r="E25" s="149"/>
      <c r="F25" s="150"/>
      <c r="G25" s="115"/>
      <c r="H25" s="115">
        <f>SUM(H26)</f>
        <v>1447597</v>
      </c>
      <c r="I25" s="115"/>
      <c r="J25" s="115"/>
      <c r="K25" s="112"/>
      <c r="L25" s="99"/>
    </row>
    <row r="26" spans="1:12" s="100" customFormat="1" ht="13.5" customHeight="1">
      <c r="A26" s="101"/>
      <c r="B26" s="73">
        <v>72095</v>
      </c>
      <c r="C26" s="73"/>
      <c r="D26" s="133" t="s">
        <v>52</v>
      </c>
      <c r="E26" s="140"/>
      <c r="F26" s="141"/>
      <c r="G26" s="116"/>
      <c r="H26" s="116">
        <f>SUM(H27)</f>
        <v>1447597</v>
      </c>
      <c r="I26" s="116"/>
      <c r="J26" s="116"/>
      <c r="K26" s="112"/>
      <c r="L26" s="99"/>
    </row>
    <row r="27" spans="1:12" s="100" customFormat="1" ht="23.25" customHeight="1">
      <c r="A27" s="44"/>
      <c r="B27" s="45"/>
      <c r="C27" s="95">
        <v>6298</v>
      </c>
      <c r="D27" s="154" t="s">
        <v>59</v>
      </c>
      <c r="E27" s="155"/>
      <c r="F27" s="156"/>
      <c r="G27" s="119"/>
      <c r="H27" s="119">
        <v>1447597</v>
      </c>
      <c r="I27" s="119"/>
      <c r="J27" s="120"/>
      <c r="K27" s="112"/>
      <c r="L27" s="99"/>
    </row>
    <row r="28" spans="1:12" s="100" customFormat="1" ht="14.25" customHeight="1">
      <c r="A28" s="97">
        <v>750</v>
      </c>
      <c r="B28" s="97"/>
      <c r="C28" s="97"/>
      <c r="D28" s="148" t="s">
        <v>64</v>
      </c>
      <c r="E28" s="149"/>
      <c r="F28" s="150"/>
      <c r="G28" s="115">
        <f>SUM(G29)</f>
        <v>87500</v>
      </c>
      <c r="H28" s="115"/>
      <c r="I28" s="115"/>
      <c r="J28" s="115"/>
      <c r="K28" s="112"/>
      <c r="L28" s="99"/>
    </row>
    <row r="29" spans="1:12" s="100" customFormat="1" ht="14.25" customHeight="1">
      <c r="A29" s="101"/>
      <c r="B29" s="73">
        <v>75023</v>
      </c>
      <c r="C29" s="73"/>
      <c r="D29" s="133" t="s">
        <v>65</v>
      </c>
      <c r="E29" s="140"/>
      <c r="F29" s="141"/>
      <c r="G29" s="116">
        <f>SUM(G30:G31)</f>
        <v>87500</v>
      </c>
      <c r="H29" s="116"/>
      <c r="I29" s="116"/>
      <c r="J29" s="116"/>
      <c r="K29" s="112"/>
      <c r="L29" s="99"/>
    </row>
    <row r="30" spans="1:12" s="100" customFormat="1" ht="11.25" customHeight="1">
      <c r="A30" s="44"/>
      <c r="B30" s="45"/>
      <c r="C30" s="113" t="s">
        <v>49</v>
      </c>
      <c r="D30" s="154" t="s">
        <v>50</v>
      </c>
      <c r="E30" s="155"/>
      <c r="F30" s="156"/>
      <c r="G30" s="119">
        <v>80000</v>
      </c>
      <c r="H30" s="120"/>
      <c r="I30" s="119"/>
      <c r="J30" s="120"/>
      <c r="K30" s="112"/>
      <c r="L30" s="99"/>
    </row>
    <row r="31" spans="1:12" s="100" customFormat="1" ht="11.25" customHeight="1">
      <c r="A31" s="44"/>
      <c r="B31" s="45"/>
      <c r="C31" s="113" t="s">
        <v>62</v>
      </c>
      <c r="D31" s="200" t="s">
        <v>63</v>
      </c>
      <c r="E31" s="201"/>
      <c r="F31" s="202"/>
      <c r="G31" s="131">
        <v>7500</v>
      </c>
      <c r="H31" s="132"/>
      <c r="I31" s="131"/>
      <c r="J31" s="132"/>
      <c r="K31" s="112"/>
      <c r="L31" s="99"/>
    </row>
    <row r="32" spans="1:12" ht="11.25" customHeight="1">
      <c r="A32" s="68"/>
      <c r="B32" s="68"/>
      <c r="C32" s="58"/>
      <c r="D32" s="59"/>
      <c r="E32" s="59"/>
      <c r="F32" s="59"/>
      <c r="G32" s="60"/>
      <c r="H32" s="57"/>
      <c r="I32" s="60"/>
      <c r="J32" s="57"/>
      <c r="K32" s="53"/>
      <c r="L32" s="42"/>
    </row>
    <row r="33" spans="1:12" ht="11.25" customHeight="1">
      <c r="A33" s="69"/>
      <c r="B33" s="69"/>
      <c r="C33" s="63"/>
      <c r="D33" s="64"/>
      <c r="E33" s="64"/>
      <c r="F33" s="64"/>
      <c r="G33" s="65"/>
      <c r="H33" s="62"/>
      <c r="I33" s="65"/>
      <c r="J33" s="62"/>
      <c r="K33" s="53"/>
      <c r="L33" s="42"/>
    </row>
    <row r="34" spans="1:12" ht="11.25" customHeight="1">
      <c r="A34" s="69"/>
      <c r="B34" s="69"/>
      <c r="C34" s="63"/>
      <c r="D34" s="64"/>
      <c r="E34" s="64"/>
      <c r="F34" s="64"/>
      <c r="G34" s="65"/>
      <c r="H34" s="62"/>
      <c r="I34" s="65"/>
      <c r="J34" s="62"/>
      <c r="K34" s="53"/>
      <c r="L34" s="42"/>
    </row>
    <row r="35" spans="1:12" ht="4.5" customHeight="1">
      <c r="A35" s="69"/>
      <c r="B35" s="69"/>
      <c r="C35" s="63"/>
      <c r="D35" s="64"/>
      <c r="E35" s="64"/>
      <c r="F35" s="64"/>
      <c r="G35" s="65"/>
      <c r="H35" s="62"/>
      <c r="I35" s="65"/>
      <c r="J35" s="62"/>
      <c r="K35" s="53"/>
      <c r="L35" s="42"/>
    </row>
    <row r="36" spans="1:12" s="84" customFormat="1" ht="11.25" customHeight="1">
      <c r="A36" s="206" t="s">
        <v>42</v>
      </c>
      <c r="B36" s="207"/>
      <c r="C36" s="208"/>
      <c r="D36" s="166" t="s">
        <v>43</v>
      </c>
      <c r="E36" s="167"/>
      <c r="F36" s="168"/>
      <c r="G36" s="172" t="s">
        <v>44</v>
      </c>
      <c r="H36" s="172"/>
      <c r="I36" s="172" t="s">
        <v>45</v>
      </c>
      <c r="J36" s="172"/>
      <c r="K36" s="93"/>
      <c r="L36" s="83"/>
    </row>
    <row r="37" spans="1:12" s="84" customFormat="1" ht="11.25" customHeight="1">
      <c r="A37" s="81" t="s">
        <v>17</v>
      </c>
      <c r="B37" s="81" t="s">
        <v>46</v>
      </c>
      <c r="C37" s="85" t="s">
        <v>47</v>
      </c>
      <c r="D37" s="169"/>
      <c r="E37" s="170"/>
      <c r="F37" s="171"/>
      <c r="G37" s="86" t="s">
        <v>31</v>
      </c>
      <c r="H37" s="87" t="s">
        <v>32</v>
      </c>
      <c r="I37" s="86" t="s">
        <v>31</v>
      </c>
      <c r="J37" s="87" t="s">
        <v>32</v>
      </c>
      <c r="K37" s="93"/>
      <c r="L37" s="83"/>
    </row>
    <row r="38" spans="1:12" s="100" customFormat="1" ht="36" customHeight="1">
      <c r="A38" s="96">
        <v>751</v>
      </c>
      <c r="B38" s="97"/>
      <c r="C38" s="97"/>
      <c r="D38" s="148" t="s">
        <v>69</v>
      </c>
      <c r="E38" s="149"/>
      <c r="F38" s="150"/>
      <c r="G38" s="115"/>
      <c r="H38" s="115"/>
      <c r="I38" s="115">
        <f>SUM(I39)</f>
        <v>54684</v>
      </c>
      <c r="J38" s="115"/>
      <c r="K38" s="112"/>
      <c r="L38" s="99"/>
    </row>
    <row r="39" spans="1:12" s="100" customFormat="1" ht="48" customHeight="1">
      <c r="A39" s="101"/>
      <c r="B39" s="72">
        <v>75109</v>
      </c>
      <c r="C39" s="73"/>
      <c r="D39" s="133" t="s">
        <v>108</v>
      </c>
      <c r="E39" s="140"/>
      <c r="F39" s="141"/>
      <c r="G39" s="116"/>
      <c r="H39" s="116"/>
      <c r="I39" s="116">
        <f>SUM(I40)</f>
        <v>54684</v>
      </c>
      <c r="J39" s="116"/>
      <c r="K39" s="112"/>
      <c r="L39" s="99"/>
    </row>
    <row r="40" spans="1:12" s="100" customFormat="1" ht="36" customHeight="1">
      <c r="A40" s="44"/>
      <c r="B40" s="45"/>
      <c r="C40" s="113">
        <v>2010</v>
      </c>
      <c r="D40" s="145" t="s">
        <v>70</v>
      </c>
      <c r="E40" s="146"/>
      <c r="F40" s="147"/>
      <c r="G40" s="122"/>
      <c r="H40" s="121"/>
      <c r="I40" s="122">
        <v>54684</v>
      </c>
      <c r="J40" s="121"/>
      <c r="K40" s="112"/>
      <c r="L40" s="99"/>
    </row>
    <row r="41" spans="1:12" s="100" customFormat="1" ht="24" customHeight="1">
      <c r="A41" s="96">
        <v>754</v>
      </c>
      <c r="B41" s="97"/>
      <c r="C41" s="97"/>
      <c r="D41" s="148" t="s">
        <v>71</v>
      </c>
      <c r="E41" s="149"/>
      <c r="F41" s="150"/>
      <c r="G41" s="115"/>
      <c r="H41" s="115"/>
      <c r="I41" s="115">
        <f>SUM(I42)</f>
        <v>178702</v>
      </c>
      <c r="J41" s="115"/>
      <c r="K41" s="112"/>
      <c r="L41" s="99"/>
    </row>
    <row r="42" spans="1:12" s="100" customFormat="1" ht="14.25" customHeight="1">
      <c r="A42" s="101"/>
      <c r="B42" s="72">
        <v>75478</v>
      </c>
      <c r="C42" s="73"/>
      <c r="D42" s="133" t="s">
        <v>83</v>
      </c>
      <c r="E42" s="140"/>
      <c r="F42" s="141"/>
      <c r="G42" s="116"/>
      <c r="H42" s="116"/>
      <c r="I42" s="116">
        <f>SUM(I43)</f>
        <v>178702</v>
      </c>
      <c r="J42" s="116"/>
      <c r="K42" s="112"/>
      <c r="L42" s="99"/>
    </row>
    <row r="43" spans="1:12" s="100" customFormat="1" ht="23.25" customHeight="1">
      <c r="A43" s="48"/>
      <c r="B43" s="49"/>
      <c r="C43" s="49">
        <v>2030</v>
      </c>
      <c r="D43" s="145" t="s">
        <v>51</v>
      </c>
      <c r="E43" s="146"/>
      <c r="F43" s="147"/>
      <c r="G43" s="117"/>
      <c r="H43" s="118"/>
      <c r="I43" s="117">
        <v>178702</v>
      </c>
      <c r="J43" s="118"/>
      <c r="K43" s="112"/>
      <c r="L43" s="99"/>
    </row>
    <row r="44" spans="1:12" s="100" customFormat="1" ht="63.75" customHeight="1">
      <c r="A44" s="97">
        <v>756</v>
      </c>
      <c r="B44" s="97"/>
      <c r="C44" s="97"/>
      <c r="D44" s="148" t="s">
        <v>72</v>
      </c>
      <c r="E44" s="149"/>
      <c r="F44" s="150"/>
      <c r="G44" s="115">
        <f>SUM(G45,G48,G55)</f>
        <v>211559</v>
      </c>
      <c r="H44" s="115"/>
      <c r="I44" s="115">
        <f>SUM(I45,I48,I55)</f>
        <v>358602</v>
      </c>
      <c r="J44" s="115"/>
      <c r="K44" s="102"/>
      <c r="L44" s="99"/>
    </row>
    <row r="45" spans="1:12" s="100" customFormat="1" ht="61.5" customHeight="1">
      <c r="A45" s="73"/>
      <c r="B45" s="73">
        <v>75615</v>
      </c>
      <c r="C45" s="73"/>
      <c r="D45" s="133" t="s">
        <v>119</v>
      </c>
      <c r="E45" s="140"/>
      <c r="F45" s="141"/>
      <c r="G45" s="116">
        <f>SUM(G46:G47)</f>
        <v>199000</v>
      </c>
      <c r="H45" s="116"/>
      <c r="I45" s="116"/>
      <c r="J45" s="116"/>
      <c r="K45" s="102"/>
      <c r="L45" s="99"/>
    </row>
    <row r="46" spans="1:12" s="100" customFormat="1" ht="12.75" customHeight="1">
      <c r="A46" s="114"/>
      <c r="B46" s="114"/>
      <c r="C46" s="95" t="s">
        <v>103</v>
      </c>
      <c r="D46" s="154" t="s">
        <v>104</v>
      </c>
      <c r="E46" s="155"/>
      <c r="F46" s="156"/>
      <c r="G46" s="119">
        <v>154000</v>
      </c>
      <c r="H46" s="120"/>
      <c r="I46" s="119"/>
      <c r="J46" s="120"/>
      <c r="K46" s="102"/>
      <c r="L46" s="99"/>
    </row>
    <row r="47" spans="1:12" s="100" customFormat="1" ht="12.75" customHeight="1">
      <c r="A47" s="114"/>
      <c r="B47" s="114"/>
      <c r="C47" s="95" t="s">
        <v>73</v>
      </c>
      <c r="D47" s="154" t="s">
        <v>74</v>
      </c>
      <c r="E47" s="155"/>
      <c r="F47" s="156"/>
      <c r="G47" s="119">
        <v>45000</v>
      </c>
      <c r="H47" s="120"/>
      <c r="I47" s="119"/>
      <c r="J47" s="120"/>
      <c r="K47" s="102"/>
      <c r="L47" s="99"/>
    </row>
    <row r="48" spans="1:12" s="100" customFormat="1" ht="59.25" customHeight="1">
      <c r="A48" s="91"/>
      <c r="B48" s="73">
        <v>75616</v>
      </c>
      <c r="C48" s="72"/>
      <c r="D48" s="133" t="s">
        <v>118</v>
      </c>
      <c r="E48" s="140"/>
      <c r="F48" s="141"/>
      <c r="G48" s="116">
        <f>SUM(G49:G51)</f>
        <v>12559</v>
      </c>
      <c r="H48" s="116"/>
      <c r="I48" s="116">
        <f>SUM(I49:I51)</f>
        <v>230000</v>
      </c>
      <c r="J48" s="116"/>
      <c r="K48" s="98"/>
      <c r="L48" s="99"/>
    </row>
    <row r="49" spans="1:12" s="100" customFormat="1" ht="12.75" customHeight="1">
      <c r="A49" s="92"/>
      <c r="B49" s="92"/>
      <c r="C49" s="95" t="s">
        <v>77</v>
      </c>
      <c r="D49" s="154" t="s">
        <v>114</v>
      </c>
      <c r="E49" s="155"/>
      <c r="F49" s="156"/>
      <c r="G49" s="119"/>
      <c r="H49" s="120"/>
      <c r="I49" s="119">
        <v>130000</v>
      </c>
      <c r="J49" s="120"/>
      <c r="K49" s="98"/>
      <c r="L49" s="99"/>
    </row>
    <row r="50" spans="1:12" s="100" customFormat="1" ht="12.75" customHeight="1">
      <c r="A50" s="114"/>
      <c r="B50" s="114"/>
      <c r="C50" s="95" t="s">
        <v>93</v>
      </c>
      <c r="D50" s="154" t="s">
        <v>94</v>
      </c>
      <c r="E50" s="155"/>
      <c r="F50" s="156"/>
      <c r="G50" s="119"/>
      <c r="H50" s="120"/>
      <c r="I50" s="119">
        <v>100000</v>
      </c>
      <c r="J50" s="120"/>
      <c r="K50" s="98"/>
      <c r="L50" s="99"/>
    </row>
    <row r="51" spans="1:12" s="100" customFormat="1" ht="24" customHeight="1">
      <c r="A51" s="103"/>
      <c r="B51" s="103"/>
      <c r="C51" s="49" t="s">
        <v>75</v>
      </c>
      <c r="D51" s="194" t="s">
        <v>76</v>
      </c>
      <c r="E51" s="195"/>
      <c r="F51" s="196"/>
      <c r="G51" s="117">
        <v>12559</v>
      </c>
      <c r="H51" s="118"/>
      <c r="I51" s="117"/>
      <c r="J51" s="118"/>
      <c r="K51" s="98"/>
      <c r="L51" s="99"/>
    </row>
    <row r="52" spans="1:12" ht="9" customHeight="1">
      <c r="A52" s="52"/>
      <c r="B52" s="52"/>
      <c r="C52" s="50"/>
      <c r="D52" s="67"/>
      <c r="E52" s="67"/>
      <c r="F52" s="67"/>
      <c r="G52" s="51"/>
      <c r="H52" s="52"/>
      <c r="I52" s="51"/>
      <c r="J52" s="52"/>
      <c r="K52" s="61"/>
      <c r="L52" s="42"/>
    </row>
    <row r="53" spans="1:12" ht="12" customHeight="1">
      <c r="A53" s="172" t="s">
        <v>42</v>
      </c>
      <c r="B53" s="172"/>
      <c r="C53" s="172"/>
      <c r="D53" s="166" t="s">
        <v>43</v>
      </c>
      <c r="E53" s="167"/>
      <c r="F53" s="168"/>
      <c r="G53" s="172" t="s">
        <v>44</v>
      </c>
      <c r="H53" s="172"/>
      <c r="I53" s="172" t="s">
        <v>45</v>
      </c>
      <c r="J53" s="172"/>
      <c r="K53" s="55"/>
      <c r="L53" s="42"/>
    </row>
    <row r="54" spans="1:12" ht="12.75" customHeight="1">
      <c r="A54" s="81" t="s">
        <v>17</v>
      </c>
      <c r="B54" s="81" t="s">
        <v>46</v>
      </c>
      <c r="C54" s="85" t="s">
        <v>47</v>
      </c>
      <c r="D54" s="169"/>
      <c r="E54" s="170"/>
      <c r="F54" s="171"/>
      <c r="G54" s="86" t="s">
        <v>31</v>
      </c>
      <c r="H54" s="87" t="s">
        <v>32</v>
      </c>
      <c r="I54" s="86" t="s">
        <v>31</v>
      </c>
      <c r="J54" s="87" t="s">
        <v>32</v>
      </c>
      <c r="K54" s="55"/>
      <c r="L54" s="42"/>
    </row>
    <row r="55" spans="1:12" s="106" customFormat="1" ht="30" customHeight="1">
      <c r="A55" s="74"/>
      <c r="B55" s="89">
        <v>75618</v>
      </c>
      <c r="C55" s="90"/>
      <c r="D55" s="142" t="s">
        <v>78</v>
      </c>
      <c r="E55" s="143"/>
      <c r="F55" s="144"/>
      <c r="G55" s="124"/>
      <c r="H55" s="124"/>
      <c r="I55" s="124">
        <f>SUM(I56:I58)</f>
        <v>128602</v>
      </c>
      <c r="J55" s="124"/>
      <c r="K55" s="104"/>
      <c r="L55" s="105"/>
    </row>
    <row r="56" spans="1:12" s="106" customFormat="1" ht="12" customHeight="1">
      <c r="A56" s="56"/>
      <c r="B56" s="56"/>
      <c r="C56" s="47" t="s">
        <v>91</v>
      </c>
      <c r="D56" s="157" t="s">
        <v>92</v>
      </c>
      <c r="E56" s="158"/>
      <c r="F56" s="159"/>
      <c r="G56" s="125"/>
      <c r="H56" s="125"/>
      <c r="I56" s="125">
        <v>10000</v>
      </c>
      <c r="J56" s="125"/>
      <c r="K56" s="104"/>
      <c r="L56" s="105"/>
    </row>
    <row r="57" spans="1:12" s="106" customFormat="1" ht="27" customHeight="1">
      <c r="A57" s="54"/>
      <c r="B57" s="54"/>
      <c r="C57" s="47" t="s">
        <v>79</v>
      </c>
      <c r="D57" s="157" t="s">
        <v>80</v>
      </c>
      <c r="E57" s="158"/>
      <c r="F57" s="159"/>
      <c r="G57" s="126"/>
      <c r="H57" s="126"/>
      <c r="I57" s="126">
        <v>115002</v>
      </c>
      <c r="J57" s="126"/>
      <c r="K57" s="104"/>
      <c r="L57" s="105"/>
    </row>
    <row r="58" spans="1:12" s="106" customFormat="1" ht="12.75" customHeight="1">
      <c r="A58" s="54"/>
      <c r="B58" s="54"/>
      <c r="C58" s="47" t="s">
        <v>49</v>
      </c>
      <c r="D58" s="151" t="s">
        <v>50</v>
      </c>
      <c r="E58" s="152"/>
      <c r="F58" s="153"/>
      <c r="G58" s="126"/>
      <c r="H58" s="126"/>
      <c r="I58" s="126">
        <v>3600</v>
      </c>
      <c r="J58" s="126"/>
      <c r="K58" s="104"/>
      <c r="L58" s="105"/>
    </row>
    <row r="59" spans="1:12" s="106" customFormat="1" ht="15.75" customHeight="1">
      <c r="A59" s="88">
        <v>801</v>
      </c>
      <c r="B59" s="88"/>
      <c r="C59" s="88"/>
      <c r="D59" s="160" t="s">
        <v>81</v>
      </c>
      <c r="E59" s="161"/>
      <c r="F59" s="162"/>
      <c r="G59" s="127">
        <f>SUM(G60,G63,G65,G68)</f>
        <v>92400</v>
      </c>
      <c r="H59" s="127">
        <f>SUM(H60,H63,H65,H68)</f>
        <v>5000000</v>
      </c>
      <c r="I59" s="127">
        <f>SUM(I60,I63,I65,I68)</f>
        <v>961350</v>
      </c>
      <c r="J59" s="127"/>
      <c r="K59" s="104"/>
      <c r="L59" s="105"/>
    </row>
    <row r="60" spans="1:12" s="106" customFormat="1" ht="12" customHeight="1">
      <c r="A60" s="89"/>
      <c r="B60" s="89">
        <v>80101</v>
      </c>
      <c r="C60" s="89"/>
      <c r="D60" s="197" t="s">
        <v>97</v>
      </c>
      <c r="E60" s="198"/>
      <c r="F60" s="199"/>
      <c r="G60" s="124"/>
      <c r="H60" s="124">
        <f>SUM(H61:H62)</f>
        <v>5000000</v>
      </c>
      <c r="I60" s="124">
        <f>SUM(I61:I62)</f>
        <v>1600</v>
      </c>
      <c r="J60" s="124"/>
      <c r="K60" s="104"/>
      <c r="L60" s="105"/>
    </row>
    <row r="61" spans="1:12" s="106" customFormat="1" ht="12" customHeight="1">
      <c r="A61" s="56"/>
      <c r="B61" s="56"/>
      <c r="C61" s="47" t="s">
        <v>62</v>
      </c>
      <c r="D61" s="163" t="s">
        <v>63</v>
      </c>
      <c r="E61" s="164"/>
      <c r="F61" s="165"/>
      <c r="G61" s="128"/>
      <c r="H61" s="128"/>
      <c r="I61" s="128">
        <v>1600</v>
      </c>
      <c r="J61" s="128"/>
      <c r="K61" s="104"/>
      <c r="L61" s="105"/>
    </row>
    <row r="62" spans="1:12" s="106" customFormat="1" ht="29.25" customHeight="1">
      <c r="A62" s="54"/>
      <c r="B62" s="54"/>
      <c r="C62" s="46">
        <v>6298</v>
      </c>
      <c r="D62" s="151" t="s">
        <v>59</v>
      </c>
      <c r="E62" s="152"/>
      <c r="F62" s="153"/>
      <c r="G62" s="125"/>
      <c r="H62" s="125">
        <v>5000000</v>
      </c>
      <c r="I62" s="125"/>
      <c r="J62" s="125"/>
      <c r="K62" s="104"/>
      <c r="L62" s="105"/>
    </row>
    <row r="63" spans="1:12" s="106" customFormat="1" ht="26.25" customHeight="1">
      <c r="A63" s="89"/>
      <c r="B63" s="89">
        <v>80103</v>
      </c>
      <c r="C63" s="89"/>
      <c r="D63" s="142" t="s">
        <v>99</v>
      </c>
      <c r="E63" s="143"/>
      <c r="F63" s="144"/>
      <c r="G63" s="124">
        <f>SUM(G64)</f>
        <v>92000</v>
      </c>
      <c r="H63" s="124"/>
      <c r="I63" s="124"/>
      <c r="J63" s="124"/>
      <c r="K63" s="104"/>
      <c r="L63" s="105"/>
    </row>
    <row r="64" spans="1:12" s="106" customFormat="1" ht="24" customHeight="1">
      <c r="A64" s="56"/>
      <c r="B64" s="56"/>
      <c r="C64" s="47">
        <v>2310</v>
      </c>
      <c r="D64" s="163" t="s">
        <v>98</v>
      </c>
      <c r="E64" s="164"/>
      <c r="F64" s="165"/>
      <c r="G64" s="128">
        <v>92000</v>
      </c>
      <c r="H64" s="128"/>
      <c r="I64" s="128"/>
      <c r="J64" s="128"/>
      <c r="K64" s="104"/>
      <c r="L64" s="105"/>
    </row>
    <row r="65" spans="1:12" s="106" customFormat="1" ht="12" customHeight="1">
      <c r="A65" s="89"/>
      <c r="B65" s="89">
        <v>80104</v>
      </c>
      <c r="C65" s="89"/>
      <c r="D65" s="197" t="s">
        <v>82</v>
      </c>
      <c r="E65" s="198"/>
      <c r="F65" s="199"/>
      <c r="G65" s="124">
        <f>SUM(G66:G67)</f>
        <v>400</v>
      </c>
      <c r="H65" s="124"/>
      <c r="I65" s="124">
        <f>SUM(I66:I67)</f>
        <v>958000</v>
      </c>
      <c r="J65" s="124"/>
      <c r="K65" s="104"/>
      <c r="L65" s="105"/>
    </row>
    <row r="66" spans="1:12" s="106" customFormat="1" ht="24" customHeight="1">
      <c r="A66" s="56"/>
      <c r="B66" s="56"/>
      <c r="C66" s="47">
        <v>2310</v>
      </c>
      <c r="D66" s="163" t="s">
        <v>98</v>
      </c>
      <c r="E66" s="164"/>
      <c r="F66" s="165"/>
      <c r="G66" s="128"/>
      <c r="H66" s="128"/>
      <c r="I66" s="128">
        <v>958000</v>
      </c>
      <c r="J66" s="128"/>
      <c r="K66" s="104"/>
      <c r="L66" s="105"/>
    </row>
    <row r="67" spans="1:12" s="106" customFormat="1" ht="12" customHeight="1">
      <c r="A67" s="54"/>
      <c r="B67" s="54"/>
      <c r="C67" s="47" t="s">
        <v>49</v>
      </c>
      <c r="D67" s="151" t="s">
        <v>50</v>
      </c>
      <c r="E67" s="152"/>
      <c r="F67" s="153"/>
      <c r="G67" s="129">
        <v>400</v>
      </c>
      <c r="H67" s="129"/>
      <c r="I67" s="129"/>
      <c r="J67" s="129"/>
      <c r="K67" s="104"/>
      <c r="L67" s="105"/>
    </row>
    <row r="68" spans="1:12" s="106" customFormat="1" ht="24" customHeight="1">
      <c r="A68" s="89"/>
      <c r="B68" s="89">
        <v>80114</v>
      </c>
      <c r="C68" s="89"/>
      <c r="D68" s="142" t="s">
        <v>100</v>
      </c>
      <c r="E68" s="143"/>
      <c r="F68" s="144"/>
      <c r="G68" s="124"/>
      <c r="H68" s="124"/>
      <c r="I68" s="124">
        <f>SUM(I69)</f>
        <v>1750</v>
      </c>
      <c r="J68" s="124"/>
      <c r="K68" s="104"/>
      <c r="L68" s="105"/>
    </row>
    <row r="69" spans="1:12" s="106" customFormat="1" ht="12" customHeight="1">
      <c r="A69" s="56"/>
      <c r="B69" s="56"/>
      <c r="C69" s="47" t="s">
        <v>62</v>
      </c>
      <c r="D69" s="163" t="s">
        <v>63</v>
      </c>
      <c r="E69" s="164"/>
      <c r="F69" s="165"/>
      <c r="G69" s="128"/>
      <c r="H69" s="128"/>
      <c r="I69" s="128">
        <v>1750</v>
      </c>
      <c r="J69" s="128"/>
      <c r="K69" s="104"/>
      <c r="L69" s="105"/>
    </row>
    <row r="70" spans="1:12" s="106" customFormat="1" ht="12.75" customHeight="1">
      <c r="A70" s="88">
        <v>851</v>
      </c>
      <c r="B70" s="88"/>
      <c r="C70" s="88"/>
      <c r="D70" s="160" t="s">
        <v>95</v>
      </c>
      <c r="E70" s="161"/>
      <c r="F70" s="162"/>
      <c r="G70" s="127"/>
      <c r="H70" s="127"/>
      <c r="I70" s="127">
        <f>SUM(I71)</f>
        <v>74600</v>
      </c>
      <c r="J70" s="127"/>
      <c r="K70" s="107"/>
      <c r="L70" s="105"/>
    </row>
    <row r="71" spans="1:12" s="106" customFormat="1" ht="12.75" customHeight="1">
      <c r="A71" s="89"/>
      <c r="B71" s="89">
        <v>85121</v>
      </c>
      <c r="C71" s="89"/>
      <c r="D71" s="197" t="s">
        <v>96</v>
      </c>
      <c r="E71" s="198"/>
      <c r="F71" s="199"/>
      <c r="G71" s="124"/>
      <c r="H71" s="124"/>
      <c r="I71" s="124">
        <f>SUM(I72)</f>
        <v>74600</v>
      </c>
      <c r="J71" s="124"/>
      <c r="K71" s="104"/>
      <c r="L71" s="105"/>
    </row>
    <row r="72" spans="1:12" s="106" customFormat="1" ht="27" customHeight="1">
      <c r="A72" s="56"/>
      <c r="B72" s="56"/>
      <c r="C72" s="46" t="s">
        <v>89</v>
      </c>
      <c r="D72" s="151" t="s">
        <v>90</v>
      </c>
      <c r="E72" s="152"/>
      <c r="F72" s="153"/>
      <c r="G72" s="128"/>
      <c r="H72" s="128"/>
      <c r="I72" s="128">
        <v>74600</v>
      </c>
      <c r="J72" s="128"/>
      <c r="K72" s="104"/>
      <c r="L72" s="105"/>
    </row>
    <row r="73" spans="1:12" s="106" customFormat="1" ht="12.75" customHeight="1">
      <c r="A73" s="108">
        <v>852</v>
      </c>
      <c r="B73" s="88"/>
      <c r="C73" s="88"/>
      <c r="D73" s="138" t="s">
        <v>48</v>
      </c>
      <c r="E73" s="139"/>
      <c r="F73" s="137"/>
      <c r="G73" s="127">
        <f>SUM(G76)</f>
        <v>3000</v>
      </c>
      <c r="H73" s="127"/>
      <c r="I73" s="127">
        <f>I74</f>
        <v>1000</v>
      </c>
      <c r="J73" s="127"/>
      <c r="K73" s="104"/>
      <c r="L73" s="105"/>
    </row>
    <row r="74" spans="1:12" s="106" customFormat="1" ht="25.5" customHeight="1">
      <c r="A74" s="109"/>
      <c r="B74" s="90">
        <v>85214</v>
      </c>
      <c r="C74" s="89"/>
      <c r="D74" s="142" t="s">
        <v>129</v>
      </c>
      <c r="E74" s="143"/>
      <c r="F74" s="144"/>
      <c r="G74" s="124"/>
      <c r="H74" s="124"/>
      <c r="I74" s="124">
        <f>I75</f>
        <v>1000</v>
      </c>
      <c r="J74" s="124"/>
      <c r="K74" s="104"/>
      <c r="L74" s="105"/>
    </row>
    <row r="75" spans="1:12" s="106" customFormat="1" ht="30.75" customHeight="1">
      <c r="A75" s="110"/>
      <c r="B75" s="111"/>
      <c r="C75" s="49">
        <v>2030</v>
      </c>
      <c r="D75" s="145" t="s">
        <v>51</v>
      </c>
      <c r="E75" s="146"/>
      <c r="F75" s="147"/>
      <c r="G75" s="117"/>
      <c r="H75" s="117"/>
      <c r="I75" s="117">
        <v>1000</v>
      </c>
      <c r="J75" s="117"/>
      <c r="K75" s="104"/>
      <c r="L75" s="105"/>
    </row>
    <row r="76" spans="1:12" s="106" customFormat="1" ht="13.5" customHeight="1">
      <c r="A76" s="109"/>
      <c r="B76" s="90">
        <v>85295</v>
      </c>
      <c r="C76" s="89"/>
      <c r="D76" s="142" t="s">
        <v>52</v>
      </c>
      <c r="E76" s="143"/>
      <c r="F76" s="144"/>
      <c r="G76" s="124">
        <f>SUM(G77)</f>
        <v>3000</v>
      </c>
      <c r="H76" s="124"/>
      <c r="I76" s="124"/>
      <c r="J76" s="124"/>
      <c r="K76" s="104"/>
      <c r="L76" s="105"/>
    </row>
    <row r="77" spans="1:12" s="106" customFormat="1" ht="12.75" customHeight="1">
      <c r="A77" s="110"/>
      <c r="B77" s="111"/>
      <c r="C77" s="47">
        <v>8510</v>
      </c>
      <c r="D77" s="157" t="s">
        <v>66</v>
      </c>
      <c r="E77" s="158"/>
      <c r="F77" s="159"/>
      <c r="G77" s="128">
        <v>3000</v>
      </c>
      <c r="H77" s="128"/>
      <c r="I77" s="128"/>
      <c r="J77" s="128"/>
      <c r="K77" s="104"/>
      <c r="L77" s="105"/>
    </row>
    <row r="78" spans="1:12" ht="7.5" customHeight="1">
      <c r="A78" s="68"/>
      <c r="B78" s="68"/>
      <c r="C78" s="58"/>
      <c r="D78" s="70"/>
      <c r="E78" s="70"/>
      <c r="F78" s="70"/>
      <c r="G78" s="60"/>
      <c r="H78" s="60"/>
      <c r="I78" s="60"/>
      <c r="J78" s="57"/>
      <c r="K78" s="61"/>
      <c r="L78" s="42"/>
    </row>
    <row r="79" spans="1:12" ht="12.75" customHeight="1">
      <c r="A79" s="172" t="s">
        <v>42</v>
      </c>
      <c r="B79" s="172"/>
      <c r="C79" s="172"/>
      <c r="D79" s="166" t="s">
        <v>43</v>
      </c>
      <c r="E79" s="167"/>
      <c r="F79" s="168"/>
      <c r="G79" s="172" t="s">
        <v>44</v>
      </c>
      <c r="H79" s="172"/>
      <c r="I79" s="172" t="s">
        <v>45</v>
      </c>
      <c r="J79" s="172"/>
      <c r="K79" s="55"/>
      <c r="L79" s="42"/>
    </row>
    <row r="80" spans="1:12" ht="12.75" customHeight="1">
      <c r="A80" s="81" t="s">
        <v>17</v>
      </c>
      <c r="B80" s="81" t="s">
        <v>46</v>
      </c>
      <c r="C80" s="85" t="s">
        <v>47</v>
      </c>
      <c r="D80" s="169"/>
      <c r="E80" s="170"/>
      <c r="F80" s="171"/>
      <c r="G80" s="86" t="s">
        <v>31</v>
      </c>
      <c r="H80" s="87" t="s">
        <v>32</v>
      </c>
      <c r="I80" s="86" t="s">
        <v>31</v>
      </c>
      <c r="J80" s="87" t="s">
        <v>32</v>
      </c>
      <c r="K80" s="55"/>
      <c r="L80" s="42"/>
    </row>
    <row r="81" spans="1:12" s="100" customFormat="1" ht="14.25" customHeight="1">
      <c r="A81" s="96">
        <v>854</v>
      </c>
      <c r="B81" s="97"/>
      <c r="C81" s="97"/>
      <c r="D81" s="148" t="s">
        <v>101</v>
      </c>
      <c r="E81" s="149"/>
      <c r="F81" s="150"/>
      <c r="G81" s="115"/>
      <c r="H81" s="115"/>
      <c r="I81" s="115">
        <f>SUM(I82)</f>
        <v>7830</v>
      </c>
      <c r="J81" s="115"/>
      <c r="K81" s="98"/>
      <c r="L81" s="99"/>
    </row>
    <row r="82" spans="1:12" s="100" customFormat="1" ht="15.75" customHeight="1">
      <c r="A82" s="101"/>
      <c r="B82" s="72">
        <v>85415</v>
      </c>
      <c r="C82" s="73"/>
      <c r="D82" s="133" t="s">
        <v>102</v>
      </c>
      <c r="E82" s="140"/>
      <c r="F82" s="141"/>
      <c r="G82" s="116"/>
      <c r="H82" s="116"/>
      <c r="I82" s="116">
        <f>SUM(I83)</f>
        <v>7830</v>
      </c>
      <c r="J82" s="116"/>
      <c r="K82" s="98"/>
      <c r="L82" s="99"/>
    </row>
    <row r="83" spans="1:12" s="100" customFormat="1" ht="27" customHeight="1">
      <c r="A83" s="48"/>
      <c r="B83" s="49"/>
      <c r="C83" s="49">
        <v>2030</v>
      </c>
      <c r="D83" s="145" t="s">
        <v>51</v>
      </c>
      <c r="E83" s="146"/>
      <c r="F83" s="147"/>
      <c r="G83" s="117"/>
      <c r="H83" s="117"/>
      <c r="I83" s="117">
        <v>7830</v>
      </c>
      <c r="J83" s="117"/>
      <c r="K83" s="98"/>
      <c r="L83" s="99"/>
    </row>
    <row r="84" spans="1:12" s="100" customFormat="1" ht="24.75" customHeight="1">
      <c r="A84" s="96">
        <v>900</v>
      </c>
      <c r="B84" s="97"/>
      <c r="C84" s="97"/>
      <c r="D84" s="148" t="s">
        <v>117</v>
      </c>
      <c r="E84" s="149"/>
      <c r="F84" s="150"/>
      <c r="G84" s="115">
        <f>SUM(G85)</f>
        <v>270541</v>
      </c>
      <c r="H84" s="115"/>
      <c r="I84" s="115">
        <f>SUM(I85)</f>
        <v>270541</v>
      </c>
      <c r="J84" s="115"/>
      <c r="K84" s="98"/>
      <c r="L84" s="99"/>
    </row>
    <row r="85" spans="1:12" s="100" customFormat="1" ht="37.5" customHeight="1">
      <c r="A85" s="101"/>
      <c r="B85" s="72">
        <v>90019</v>
      </c>
      <c r="C85" s="73"/>
      <c r="D85" s="133" t="s">
        <v>120</v>
      </c>
      <c r="E85" s="140"/>
      <c r="F85" s="141"/>
      <c r="G85" s="116">
        <f>SUM(G86:G88)</f>
        <v>270541</v>
      </c>
      <c r="H85" s="116"/>
      <c r="I85" s="116">
        <f>SUM(I86:I88)</f>
        <v>270541</v>
      </c>
      <c r="J85" s="116"/>
      <c r="K85" s="98"/>
      <c r="L85" s="99"/>
    </row>
    <row r="86" spans="1:12" s="100" customFormat="1" ht="27" customHeight="1">
      <c r="A86" s="94"/>
      <c r="B86" s="95"/>
      <c r="C86" s="95" t="s">
        <v>121</v>
      </c>
      <c r="D86" s="191" t="s">
        <v>123</v>
      </c>
      <c r="E86" s="192"/>
      <c r="F86" s="193"/>
      <c r="G86" s="119"/>
      <c r="H86" s="119"/>
      <c r="I86" s="119">
        <v>42002</v>
      </c>
      <c r="J86" s="119"/>
      <c r="K86" s="98"/>
      <c r="L86" s="99"/>
    </row>
    <row r="87" spans="1:12" s="100" customFormat="1" ht="12.75" customHeight="1">
      <c r="A87" s="94"/>
      <c r="B87" s="95"/>
      <c r="C87" s="95" t="s">
        <v>122</v>
      </c>
      <c r="D87" s="191" t="s">
        <v>124</v>
      </c>
      <c r="E87" s="192"/>
      <c r="F87" s="193"/>
      <c r="G87" s="119"/>
      <c r="H87" s="119"/>
      <c r="I87" s="119">
        <v>228539</v>
      </c>
      <c r="J87" s="119"/>
      <c r="K87" s="98"/>
      <c r="L87" s="99"/>
    </row>
    <row r="88" spans="1:12" s="100" customFormat="1" ht="12.75" customHeight="1">
      <c r="A88" s="48"/>
      <c r="B88" s="49"/>
      <c r="C88" s="49" t="s">
        <v>62</v>
      </c>
      <c r="D88" s="145" t="s">
        <v>63</v>
      </c>
      <c r="E88" s="146"/>
      <c r="F88" s="147"/>
      <c r="G88" s="117">
        <v>270541</v>
      </c>
      <c r="H88" s="117"/>
      <c r="I88" s="117"/>
      <c r="J88" s="117"/>
      <c r="K88" s="98"/>
      <c r="L88" s="99"/>
    </row>
    <row r="89" spans="1:12" s="100" customFormat="1" ht="25.5" customHeight="1">
      <c r="A89" s="97">
        <v>921</v>
      </c>
      <c r="B89" s="97"/>
      <c r="C89" s="97"/>
      <c r="D89" s="148" t="s">
        <v>106</v>
      </c>
      <c r="E89" s="149"/>
      <c r="F89" s="150"/>
      <c r="G89" s="115"/>
      <c r="H89" s="115">
        <f>SUM(H90)</f>
        <v>3500000</v>
      </c>
      <c r="I89" s="115"/>
      <c r="J89" s="115"/>
      <c r="K89" s="102"/>
      <c r="L89" s="99"/>
    </row>
    <row r="90" spans="1:12" s="100" customFormat="1" ht="12.75" customHeight="1">
      <c r="A90" s="73"/>
      <c r="B90" s="73">
        <v>92109</v>
      </c>
      <c r="C90" s="73"/>
      <c r="D90" s="133" t="s">
        <v>107</v>
      </c>
      <c r="E90" s="140"/>
      <c r="F90" s="141"/>
      <c r="G90" s="116"/>
      <c r="H90" s="116">
        <f>SUM(H91)</f>
        <v>3500000</v>
      </c>
      <c r="I90" s="116"/>
      <c r="J90" s="116"/>
      <c r="K90" s="102"/>
      <c r="L90" s="99"/>
    </row>
    <row r="91" spans="1:12" s="100" customFormat="1" ht="27" customHeight="1">
      <c r="A91" s="103"/>
      <c r="B91" s="103"/>
      <c r="C91" s="95">
        <v>6298</v>
      </c>
      <c r="D91" s="154" t="s">
        <v>59</v>
      </c>
      <c r="E91" s="155"/>
      <c r="F91" s="156"/>
      <c r="G91" s="122"/>
      <c r="H91" s="122">
        <v>3500000</v>
      </c>
      <c r="I91" s="122"/>
      <c r="J91" s="122" t="s">
        <v>84</v>
      </c>
      <c r="K91" s="98"/>
      <c r="L91" s="99"/>
    </row>
    <row r="92" spans="1:12" s="100" customFormat="1" ht="14.25" customHeight="1">
      <c r="A92" s="96">
        <v>926</v>
      </c>
      <c r="B92" s="97"/>
      <c r="C92" s="97"/>
      <c r="D92" s="148" t="s">
        <v>125</v>
      </c>
      <c r="E92" s="149"/>
      <c r="F92" s="150"/>
      <c r="G92" s="115">
        <f>SUM(G93)</f>
        <v>19129</v>
      </c>
      <c r="H92" s="115"/>
      <c r="I92" s="115">
        <f>SUM(I93)</f>
        <v>37100</v>
      </c>
      <c r="J92" s="115"/>
      <c r="K92" s="98"/>
      <c r="L92" s="99"/>
    </row>
    <row r="93" spans="1:12" s="100" customFormat="1" ht="12.75" customHeight="1">
      <c r="A93" s="101"/>
      <c r="B93" s="72">
        <v>92605</v>
      </c>
      <c r="C93" s="73"/>
      <c r="D93" s="133" t="s">
        <v>126</v>
      </c>
      <c r="E93" s="140"/>
      <c r="F93" s="141"/>
      <c r="G93" s="116">
        <f>SUM(G94:G96)</f>
        <v>19129</v>
      </c>
      <c r="H93" s="116"/>
      <c r="I93" s="116">
        <f>SUM(I94:I96)</f>
        <v>37100</v>
      </c>
      <c r="J93" s="116"/>
      <c r="K93" s="98"/>
      <c r="L93" s="99"/>
    </row>
    <row r="94" spans="1:12" s="100" customFormat="1" ht="37.5" customHeight="1">
      <c r="A94" s="94"/>
      <c r="B94" s="95"/>
      <c r="C94" s="95">
        <v>2007</v>
      </c>
      <c r="D94" s="191" t="s">
        <v>127</v>
      </c>
      <c r="E94" s="192"/>
      <c r="F94" s="193"/>
      <c r="G94" s="119"/>
      <c r="H94" s="119"/>
      <c r="I94" s="119">
        <v>31535</v>
      </c>
      <c r="J94" s="119"/>
      <c r="K94" s="98"/>
      <c r="L94" s="99"/>
    </row>
    <row r="95" spans="1:12" s="100" customFormat="1" ht="37.5" customHeight="1">
      <c r="A95" s="94"/>
      <c r="B95" s="95"/>
      <c r="C95" s="95">
        <v>2007</v>
      </c>
      <c r="D95" s="191" t="s">
        <v>128</v>
      </c>
      <c r="E95" s="192"/>
      <c r="F95" s="193"/>
      <c r="G95" s="119">
        <v>19129</v>
      </c>
      <c r="H95" s="119"/>
      <c r="I95" s="119"/>
      <c r="J95" s="119"/>
      <c r="K95" s="98"/>
      <c r="L95" s="99"/>
    </row>
    <row r="96" spans="1:12" s="100" customFormat="1" ht="39.75" customHeight="1">
      <c r="A96" s="94"/>
      <c r="B96" s="95"/>
      <c r="C96" s="95">
        <v>2009</v>
      </c>
      <c r="D96" s="191" t="s">
        <v>127</v>
      </c>
      <c r="E96" s="192"/>
      <c r="F96" s="193"/>
      <c r="G96" s="119"/>
      <c r="H96" s="119"/>
      <c r="I96" s="119">
        <v>5565</v>
      </c>
      <c r="J96" s="119"/>
      <c r="K96" s="98"/>
      <c r="L96" s="99"/>
    </row>
    <row r="97" spans="1:12" ht="25.5" customHeight="1">
      <c r="A97" s="203" t="s">
        <v>53</v>
      </c>
      <c r="B97" s="204"/>
      <c r="C97" s="204"/>
      <c r="D97" s="204"/>
      <c r="E97" s="204"/>
      <c r="F97" s="205"/>
      <c r="G97" s="123">
        <f>SUM(G11,G14,G17,G25,G28,G38,G41,G44,G59,G70,G73,G81,G84,G89,G92)</f>
        <v>908733</v>
      </c>
      <c r="H97" s="123">
        <f>SUM(H11,H14,H17,H25,H28,H38,H41,H44,H59,H70,H73,H81,H84,H89,H92)</f>
        <v>18270597</v>
      </c>
      <c r="I97" s="123">
        <f>SUM(I11,I14,I17,I25,I28,I38,I41,I44,I59,I70,I73,I81,I84,I89,I92)</f>
        <v>2034624</v>
      </c>
      <c r="J97" s="123"/>
      <c r="K97" s="66"/>
      <c r="L97" s="42"/>
    </row>
    <row r="98" spans="11:12" ht="12.75" customHeight="1">
      <c r="K98" s="41"/>
      <c r="L98" s="42"/>
    </row>
    <row r="99" spans="11:12" ht="7.5" customHeight="1">
      <c r="K99" s="41"/>
      <c r="L99" s="42"/>
    </row>
    <row r="100" spans="1:12" ht="12.75">
      <c r="A100" s="241" t="s">
        <v>10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</row>
    <row r="101" spans="1:12" ht="15" customHeight="1">
      <c r="A101" s="244" t="s">
        <v>17</v>
      </c>
      <c r="B101" s="179" t="s">
        <v>0</v>
      </c>
      <c r="C101" s="180"/>
      <c r="D101" s="181"/>
      <c r="E101" s="235" t="s">
        <v>115</v>
      </c>
      <c r="F101" s="188" t="s">
        <v>11</v>
      </c>
      <c r="G101" s="189"/>
      <c r="H101" s="189"/>
      <c r="I101" s="190"/>
      <c r="J101" s="235" t="s">
        <v>109</v>
      </c>
      <c r="K101" s="242" t="s">
        <v>21</v>
      </c>
      <c r="L101" s="243"/>
    </row>
    <row r="102" spans="1:12" ht="16.5" customHeight="1">
      <c r="A102" s="245"/>
      <c r="B102" s="182"/>
      <c r="C102" s="183"/>
      <c r="D102" s="184"/>
      <c r="E102" s="236"/>
      <c r="F102" s="233" t="s">
        <v>12</v>
      </c>
      <c r="G102" s="234"/>
      <c r="H102" s="233" t="s">
        <v>13</v>
      </c>
      <c r="I102" s="234"/>
      <c r="J102" s="236"/>
      <c r="K102" s="247" t="s">
        <v>19</v>
      </c>
      <c r="L102" s="247" t="s">
        <v>20</v>
      </c>
    </row>
    <row r="103" spans="1:12" ht="14.25" customHeight="1">
      <c r="A103" s="246"/>
      <c r="B103" s="185"/>
      <c r="C103" s="186"/>
      <c r="D103" s="187"/>
      <c r="E103" s="237"/>
      <c r="F103" s="31" t="s">
        <v>31</v>
      </c>
      <c r="G103" s="32" t="s">
        <v>32</v>
      </c>
      <c r="H103" s="31" t="s">
        <v>31</v>
      </c>
      <c r="I103" s="32" t="s">
        <v>32</v>
      </c>
      <c r="J103" s="237"/>
      <c r="K103" s="248"/>
      <c r="L103" s="248"/>
    </row>
    <row r="104" spans="1:14" ht="14.25" customHeight="1">
      <c r="A104" s="8" t="s">
        <v>1</v>
      </c>
      <c r="B104" s="176" t="s">
        <v>2</v>
      </c>
      <c r="C104" s="177"/>
      <c r="D104" s="178"/>
      <c r="E104" s="34">
        <v>745724</v>
      </c>
      <c r="F104" s="11">
        <f>G11</f>
        <v>215104</v>
      </c>
      <c r="G104" s="12"/>
      <c r="H104" s="12"/>
      <c r="I104" s="12"/>
      <c r="J104" s="34">
        <f>E104-F104-G104+H104+I104</f>
        <v>530620</v>
      </c>
      <c r="K104" s="13">
        <f>J104-L104</f>
        <v>530620</v>
      </c>
      <c r="L104" s="13"/>
      <c r="M104" s="9"/>
      <c r="N104" s="6"/>
    </row>
    <row r="105" spans="1:14" ht="14.25" customHeight="1">
      <c r="A105" s="8">
        <v>600</v>
      </c>
      <c r="B105" s="176" t="s">
        <v>113</v>
      </c>
      <c r="C105" s="177"/>
      <c r="D105" s="178"/>
      <c r="E105" s="34"/>
      <c r="F105" s="11"/>
      <c r="G105" s="11"/>
      <c r="H105" s="11">
        <v>69950</v>
      </c>
      <c r="I105" s="12"/>
      <c r="J105" s="34">
        <f>H105</f>
        <v>69950</v>
      </c>
      <c r="K105" s="13">
        <f>J105</f>
        <v>69950</v>
      </c>
      <c r="L105" s="11"/>
      <c r="M105" s="9"/>
      <c r="N105" s="6"/>
    </row>
    <row r="106" spans="1:14" ht="14.25" customHeight="1">
      <c r="A106" s="7">
        <v>700</v>
      </c>
      <c r="B106" s="176" t="s">
        <v>3</v>
      </c>
      <c r="C106" s="177"/>
      <c r="D106" s="178"/>
      <c r="E106" s="34">
        <v>25870187</v>
      </c>
      <c r="F106" s="11">
        <v>9500</v>
      </c>
      <c r="G106" s="11">
        <f>H17</f>
        <v>8323000</v>
      </c>
      <c r="H106" s="11">
        <v>20265</v>
      </c>
      <c r="I106" s="12"/>
      <c r="J106" s="34">
        <f aca="true" t="shared" si="0" ref="J106:J120">E106-F106-G106+H106+I106</f>
        <v>17557952</v>
      </c>
      <c r="K106" s="13">
        <f>J106-L106</f>
        <v>880952</v>
      </c>
      <c r="L106" s="11">
        <v>16677000</v>
      </c>
      <c r="M106" s="9"/>
      <c r="N106" s="6"/>
    </row>
    <row r="107" spans="1:14" ht="14.25" customHeight="1">
      <c r="A107" s="7">
        <v>720</v>
      </c>
      <c r="B107" s="176" t="s">
        <v>25</v>
      </c>
      <c r="C107" s="177"/>
      <c r="D107" s="178"/>
      <c r="E107" s="34">
        <v>1447597</v>
      </c>
      <c r="F107" s="11"/>
      <c r="G107" s="11">
        <v>1447597</v>
      </c>
      <c r="H107" s="11"/>
      <c r="I107" s="11"/>
      <c r="J107" s="34">
        <f t="shared" si="0"/>
        <v>0</v>
      </c>
      <c r="K107" s="13">
        <f>J107-L107</f>
        <v>0</v>
      </c>
      <c r="L107" s="11">
        <f>J107</f>
        <v>0</v>
      </c>
      <c r="M107" s="9"/>
      <c r="N107" s="6"/>
    </row>
    <row r="108" spans="1:14" ht="14.25" customHeight="1">
      <c r="A108" s="5">
        <v>750</v>
      </c>
      <c r="B108" s="176" t="s">
        <v>24</v>
      </c>
      <c r="C108" s="177"/>
      <c r="D108" s="178"/>
      <c r="E108" s="35">
        <v>353022</v>
      </c>
      <c r="F108" s="13">
        <v>87500</v>
      </c>
      <c r="G108" s="13"/>
      <c r="H108" s="13"/>
      <c r="I108" s="13"/>
      <c r="J108" s="34">
        <f t="shared" si="0"/>
        <v>265522</v>
      </c>
      <c r="K108" s="13">
        <f aca="true" t="shared" si="1" ref="K108:K117">J108-L108</f>
        <v>265522</v>
      </c>
      <c r="L108" s="13"/>
      <c r="M108" s="9"/>
      <c r="N108" s="6"/>
    </row>
    <row r="109" spans="1:14" ht="38.25" customHeight="1">
      <c r="A109" s="5">
        <v>751</v>
      </c>
      <c r="B109" s="216" t="s">
        <v>16</v>
      </c>
      <c r="C109" s="217"/>
      <c r="D109" s="218"/>
      <c r="E109" s="36">
        <v>42876</v>
      </c>
      <c r="F109" s="16"/>
      <c r="G109" s="17"/>
      <c r="H109" s="43">
        <v>54684</v>
      </c>
      <c r="I109" s="13"/>
      <c r="J109" s="34">
        <f t="shared" si="0"/>
        <v>97560</v>
      </c>
      <c r="K109" s="13">
        <f t="shared" si="1"/>
        <v>97560</v>
      </c>
      <c r="L109" s="14"/>
      <c r="M109" s="9"/>
      <c r="N109" s="6"/>
    </row>
    <row r="110" spans="1:14" ht="25.5" customHeight="1">
      <c r="A110" s="5">
        <v>754</v>
      </c>
      <c r="B110" s="173" t="s">
        <v>22</v>
      </c>
      <c r="C110" s="174"/>
      <c r="D110" s="175"/>
      <c r="E110" s="35">
        <v>5777</v>
      </c>
      <c r="F110" s="13"/>
      <c r="G110" s="13"/>
      <c r="H110" s="13">
        <v>178702</v>
      </c>
      <c r="I110" s="13"/>
      <c r="J110" s="34">
        <f t="shared" si="0"/>
        <v>184479</v>
      </c>
      <c r="K110" s="13">
        <f t="shared" si="1"/>
        <v>184479</v>
      </c>
      <c r="L110" s="13"/>
      <c r="M110" s="9"/>
      <c r="N110" s="6"/>
    </row>
    <row r="111" spans="1:20" ht="64.5" customHeight="1">
      <c r="A111" s="7">
        <v>756</v>
      </c>
      <c r="B111" s="173" t="s">
        <v>23</v>
      </c>
      <c r="C111" s="174"/>
      <c r="D111" s="175"/>
      <c r="E111" s="34">
        <v>61191182</v>
      </c>
      <c r="F111" s="11">
        <f>G44+H44</f>
        <v>211559</v>
      </c>
      <c r="G111" s="12"/>
      <c r="H111" s="12">
        <v>358602</v>
      </c>
      <c r="I111" s="12"/>
      <c r="J111" s="34">
        <f t="shared" si="0"/>
        <v>61338225</v>
      </c>
      <c r="K111" s="13">
        <f t="shared" si="1"/>
        <v>61338225</v>
      </c>
      <c r="L111" s="20"/>
      <c r="M111" s="9"/>
      <c r="N111" s="6"/>
      <c r="O111" s="2"/>
      <c r="P111" s="2"/>
      <c r="Q111" s="2"/>
      <c r="R111" s="2"/>
      <c r="S111" s="2"/>
      <c r="T111" s="2"/>
    </row>
    <row r="112" spans="1:14" ht="14.25" customHeight="1">
      <c r="A112" s="7">
        <v>758</v>
      </c>
      <c r="B112" s="173" t="s">
        <v>4</v>
      </c>
      <c r="C112" s="174"/>
      <c r="D112" s="175"/>
      <c r="E112" s="34">
        <v>15220136</v>
      </c>
      <c r="F112" s="11"/>
      <c r="G112" s="12"/>
      <c r="H112" s="11"/>
      <c r="I112" s="11"/>
      <c r="J112" s="34">
        <f t="shared" si="0"/>
        <v>15220136</v>
      </c>
      <c r="K112" s="13">
        <f t="shared" si="1"/>
        <v>15220136</v>
      </c>
      <c r="L112" s="15"/>
      <c r="M112" s="9"/>
      <c r="N112" s="6"/>
    </row>
    <row r="113" spans="1:14" ht="14.25" customHeight="1">
      <c r="A113" s="7">
        <v>801</v>
      </c>
      <c r="B113" s="173" t="s">
        <v>5</v>
      </c>
      <c r="C113" s="174"/>
      <c r="D113" s="175"/>
      <c r="E113" s="34">
        <v>7396979</v>
      </c>
      <c r="F113" s="11">
        <v>92400</v>
      </c>
      <c r="G113" s="12">
        <v>5000000</v>
      </c>
      <c r="H113" s="12">
        <v>961350</v>
      </c>
      <c r="I113" s="12"/>
      <c r="J113" s="34">
        <f t="shared" si="0"/>
        <v>3265929</v>
      </c>
      <c r="K113" s="13">
        <f t="shared" si="1"/>
        <v>2765929</v>
      </c>
      <c r="L113" s="11">
        <v>500000</v>
      </c>
      <c r="M113" s="9"/>
      <c r="N113" s="6"/>
    </row>
    <row r="114" spans="1:14" ht="14.25" customHeight="1">
      <c r="A114" s="7">
        <v>851</v>
      </c>
      <c r="B114" s="173" t="s">
        <v>110</v>
      </c>
      <c r="C114" s="174"/>
      <c r="D114" s="175"/>
      <c r="E114" s="34">
        <v>0</v>
      </c>
      <c r="F114" s="11"/>
      <c r="G114" s="12"/>
      <c r="H114" s="12">
        <v>74600</v>
      </c>
      <c r="I114" s="12"/>
      <c r="J114" s="34">
        <f>E114-F114-G114+H114+I114</f>
        <v>74600</v>
      </c>
      <c r="K114" s="13">
        <f>J114-L114</f>
        <v>74600</v>
      </c>
      <c r="L114" s="11"/>
      <c r="M114" s="9"/>
      <c r="N114" s="6"/>
    </row>
    <row r="115" spans="1:14" ht="12.75" customHeight="1">
      <c r="A115" s="7">
        <v>852</v>
      </c>
      <c r="B115" s="173" t="s">
        <v>6</v>
      </c>
      <c r="C115" s="174"/>
      <c r="D115" s="175"/>
      <c r="E115" s="34">
        <v>3511635</v>
      </c>
      <c r="F115" s="11">
        <v>3000</v>
      </c>
      <c r="G115" s="12"/>
      <c r="H115" s="12">
        <f>I73</f>
        <v>1000</v>
      </c>
      <c r="I115" s="12"/>
      <c r="J115" s="34">
        <f>E115-F115-G115+H115+I115</f>
        <v>3509635</v>
      </c>
      <c r="K115" s="13">
        <f t="shared" si="1"/>
        <v>3509635</v>
      </c>
      <c r="L115" s="11"/>
      <c r="M115" s="9"/>
      <c r="N115" s="6"/>
    </row>
    <row r="116" spans="1:14" ht="26.25" customHeight="1">
      <c r="A116" s="7">
        <v>853</v>
      </c>
      <c r="B116" s="173" t="s">
        <v>34</v>
      </c>
      <c r="C116" s="174"/>
      <c r="D116" s="175"/>
      <c r="E116" s="34">
        <v>99092</v>
      </c>
      <c r="F116" s="11"/>
      <c r="G116" s="12"/>
      <c r="H116" s="12"/>
      <c r="I116" s="12"/>
      <c r="J116" s="34">
        <f t="shared" si="0"/>
        <v>99092</v>
      </c>
      <c r="K116" s="13">
        <f>J116-L116</f>
        <v>99092</v>
      </c>
      <c r="L116" s="11"/>
      <c r="M116" s="9"/>
      <c r="N116" s="6"/>
    </row>
    <row r="117" spans="1:14" ht="24" customHeight="1">
      <c r="A117" s="7">
        <v>854</v>
      </c>
      <c r="B117" s="173" t="s">
        <v>33</v>
      </c>
      <c r="C117" s="174"/>
      <c r="D117" s="175"/>
      <c r="E117" s="34">
        <v>47439</v>
      </c>
      <c r="F117" s="11"/>
      <c r="G117" s="11"/>
      <c r="H117" s="11">
        <v>7830</v>
      </c>
      <c r="I117" s="11"/>
      <c r="J117" s="34">
        <f t="shared" si="0"/>
        <v>55269</v>
      </c>
      <c r="K117" s="13">
        <f t="shared" si="1"/>
        <v>55269</v>
      </c>
      <c r="L117" s="11"/>
      <c r="M117" s="9"/>
      <c r="N117" s="6"/>
    </row>
    <row r="118" spans="1:14" ht="25.5" customHeight="1">
      <c r="A118" s="7">
        <v>900</v>
      </c>
      <c r="B118" s="238" t="s">
        <v>7</v>
      </c>
      <c r="C118" s="239"/>
      <c r="D118" s="240"/>
      <c r="E118" s="34">
        <v>512891</v>
      </c>
      <c r="F118" s="11">
        <f>G84</f>
        <v>270541</v>
      </c>
      <c r="G118" s="11">
        <f>H84</f>
        <v>0</v>
      </c>
      <c r="H118" s="11">
        <f>I84</f>
        <v>270541</v>
      </c>
      <c r="I118" s="11"/>
      <c r="J118" s="34">
        <f t="shared" si="0"/>
        <v>512891</v>
      </c>
      <c r="K118" s="13">
        <f>J118-L118</f>
        <v>512891</v>
      </c>
      <c r="L118" s="11"/>
      <c r="M118" s="9"/>
      <c r="N118" s="6"/>
    </row>
    <row r="119" spans="1:14" ht="23.25" customHeight="1">
      <c r="A119" s="5">
        <v>921</v>
      </c>
      <c r="B119" s="219" t="s">
        <v>8</v>
      </c>
      <c r="C119" s="220"/>
      <c r="D119" s="221"/>
      <c r="E119" s="35">
        <v>3796199</v>
      </c>
      <c r="F119" s="13"/>
      <c r="G119" s="13">
        <v>3500000</v>
      </c>
      <c r="H119" s="13"/>
      <c r="I119" s="13"/>
      <c r="J119" s="34">
        <f t="shared" si="0"/>
        <v>296199</v>
      </c>
      <c r="K119" s="13">
        <f>J119-L119</f>
        <v>0</v>
      </c>
      <c r="L119" s="13">
        <v>296199</v>
      </c>
      <c r="M119" s="9"/>
      <c r="N119" s="6"/>
    </row>
    <row r="120" spans="1:14" ht="14.25" customHeight="1">
      <c r="A120" s="5">
        <v>926</v>
      </c>
      <c r="B120" s="219" t="s">
        <v>9</v>
      </c>
      <c r="C120" s="220"/>
      <c r="D120" s="221"/>
      <c r="E120" s="35">
        <v>129476</v>
      </c>
      <c r="F120" s="13">
        <f>G92</f>
        <v>19129</v>
      </c>
      <c r="G120" s="13"/>
      <c r="H120" s="13">
        <f>I92</f>
        <v>37100</v>
      </c>
      <c r="I120" s="13"/>
      <c r="J120" s="34">
        <f t="shared" si="0"/>
        <v>147447</v>
      </c>
      <c r="K120" s="13">
        <f>J120-L120</f>
        <v>147447</v>
      </c>
      <c r="L120" s="13"/>
      <c r="M120" s="9"/>
      <c r="N120" s="6"/>
    </row>
    <row r="121" spans="1:14" ht="15" customHeight="1">
      <c r="A121" s="3" t="s">
        <v>15</v>
      </c>
      <c r="B121" s="213" t="s">
        <v>14</v>
      </c>
      <c r="C121" s="214"/>
      <c r="D121" s="215"/>
      <c r="E121" s="33">
        <f>SUM(E104:E120)</f>
        <v>120370212</v>
      </c>
      <c r="F121" s="33">
        <f>SUM(F104:F120)</f>
        <v>908733</v>
      </c>
      <c r="G121" s="33">
        <f>SUM(G104:G120)</f>
        <v>18270597</v>
      </c>
      <c r="H121" s="33">
        <f>SUM(H104:H120)</f>
        <v>2034624</v>
      </c>
      <c r="I121" s="33"/>
      <c r="J121" s="37">
        <f>E121-F121-G121+H121+I121</f>
        <v>103225506</v>
      </c>
      <c r="K121" s="18">
        <f>SUM(K104:K120)</f>
        <v>85752307</v>
      </c>
      <c r="L121" s="18">
        <f>SUM(L104:L120)</f>
        <v>17473199</v>
      </c>
      <c r="M121" s="10">
        <f>SUM(J104:J120)</f>
        <v>103225506</v>
      </c>
      <c r="N121" s="6"/>
    </row>
    <row r="122" spans="1:13" ht="18.75" customHeight="1">
      <c r="A122" s="22"/>
      <c r="B122" s="22"/>
      <c r="C122" s="22"/>
      <c r="D122" s="22"/>
      <c r="E122" s="23"/>
      <c r="F122" s="71"/>
      <c r="G122" s="71"/>
      <c r="H122" s="71"/>
      <c r="I122" s="71"/>
      <c r="J122" s="24"/>
      <c r="K122" s="24"/>
      <c r="L122" s="21"/>
      <c r="M122" s="6">
        <f>K121+L121</f>
        <v>103225506</v>
      </c>
    </row>
    <row r="123" spans="1:13" ht="18.75" customHeight="1">
      <c r="A123" s="22"/>
      <c r="B123" s="22"/>
      <c r="C123" s="22"/>
      <c r="D123" s="22"/>
      <c r="E123" s="23"/>
      <c r="F123" s="23"/>
      <c r="G123" s="24"/>
      <c r="H123" s="24"/>
      <c r="I123" s="24"/>
      <c r="J123" s="24"/>
      <c r="K123" s="24"/>
      <c r="L123" s="21"/>
      <c r="M123" s="6">
        <f>J121-M122</f>
        <v>0</v>
      </c>
    </row>
    <row r="124" spans="1:13" ht="18.75" customHeight="1">
      <c r="A124" s="22"/>
      <c r="B124" s="22"/>
      <c r="C124" s="22"/>
      <c r="D124" s="22"/>
      <c r="E124" s="23"/>
      <c r="F124" s="23"/>
      <c r="G124" s="24"/>
      <c r="H124" s="24"/>
      <c r="I124" s="24"/>
      <c r="J124" s="24"/>
      <c r="K124" s="24"/>
      <c r="L124" s="21"/>
      <c r="M124" s="6"/>
    </row>
    <row r="125" spans="1:13" ht="18.75" customHeight="1">
      <c r="A125" s="22"/>
      <c r="B125" s="22"/>
      <c r="C125" s="22"/>
      <c r="D125" s="22"/>
      <c r="E125" s="23"/>
      <c r="F125" s="23"/>
      <c r="G125" s="24"/>
      <c r="H125" s="24"/>
      <c r="I125" s="24"/>
      <c r="J125" s="24"/>
      <c r="K125" s="24"/>
      <c r="L125" s="21"/>
      <c r="M125" s="6"/>
    </row>
    <row r="126" spans="1:13" ht="18.75" customHeight="1">
      <c r="A126" s="22"/>
      <c r="B126" s="22"/>
      <c r="C126" s="22"/>
      <c r="D126" s="22"/>
      <c r="E126" s="23"/>
      <c r="F126" s="23"/>
      <c r="G126" s="24"/>
      <c r="H126" s="24"/>
      <c r="I126" s="24"/>
      <c r="J126" s="24"/>
      <c r="K126" s="24"/>
      <c r="L126" s="21"/>
      <c r="M126" s="6"/>
    </row>
    <row r="127" spans="1:13" ht="18" customHeight="1">
      <c r="A127" s="230" t="s">
        <v>26</v>
      </c>
      <c r="B127" s="231"/>
      <c r="C127" s="231"/>
      <c r="D127" s="231"/>
      <c r="E127" s="231"/>
      <c r="F127" s="231"/>
      <c r="G127" s="231"/>
      <c r="H127" s="231"/>
      <c r="I127" s="232"/>
      <c r="J127" s="39">
        <f>SUM(J128:J132)</f>
        <v>6826240</v>
      </c>
      <c r="K127" s="24"/>
      <c r="L127" s="21"/>
      <c r="M127" s="6"/>
    </row>
    <row r="128" spans="1:13" ht="16.5" customHeight="1">
      <c r="A128" s="229" t="s">
        <v>35</v>
      </c>
      <c r="B128" s="255"/>
      <c r="C128" s="255"/>
      <c r="D128" s="255"/>
      <c r="E128" s="255"/>
      <c r="F128" s="255"/>
      <c r="G128" s="255"/>
      <c r="H128" s="255"/>
      <c r="I128" s="256"/>
      <c r="J128" s="25">
        <v>3276177</v>
      </c>
      <c r="K128" s="24"/>
      <c r="L128" s="21"/>
      <c r="M128" s="6"/>
    </row>
    <row r="129" spans="1:13" ht="16.5" customHeight="1">
      <c r="A129" s="212" t="s">
        <v>39</v>
      </c>
      <c r="B129" s="253"/>
      <c r="C129" s="253"/>
      <c r="D129" s="253"/>
      <c r="E129" s="253"/>
      <c r="F129" s="253"/>
      <c r="G129" s="253"/>
      <c r="H129" s="253"/>
      <c r="I129" s="254"/>
      <c r="J129" s="26">
        <v>0</v>
      </c>
      <c r="K129" s="24"/>
      <c r="L129" s="21"/>
      <c r="M129" s="6"/>
    </row>
    <row r="130" spans="1:13" ht="16.5" customHeight="1">
      <c r="A130" s="212" t="s">
        <v>38</v>
      </c>
      <c r="B130" s="253"/>
      <c r="C130" s="253"/>
      <c r="D130" s="253"/>
      <c r="E130" s="253"/>
      <c r="F130" s="253"/>
      <c r="G130" s="253"/>
      <c r="H130" s="253"/>
      <c r="I130" s="254"/>
      <c r="J130" s="26">
        <v>628891</v>
      </c>
      <c r="K130" s="24"/>
      <c r="L130" s="21"/>
      <c r="M130" s="6"/>
    </row>
    <row r="131" spans="1:13" ht="16.5" customHeight="1">
      <c r="A131" s="212" t="s">
        <v>36</v>
      </c>
      <c r="B131" s="253"/>
      <c r="C131" s="253"/>
      <c r="D131" s="253"/>
      <c r="E131" s="253"/>
      <c r="F131" s="253"/>
      <c r="G131" s="253"/>
      <c r="H131" s="253"/>
      <c r="I131" s="254"/>
      <c r="J131" s="26">
        <v>2420000</v>
      </c>
      <c r="K131" s="24"/>
      <c r="L131" s="21"/>
      <c r="M131" s="6"/>
    </row>
    <row r="132" spans="1:13" ht="16.5" customHeight="1">
      <c r="A132" s="225" t="s">
        <v>37</v>
      </c>
      <c r="B132" s="251"/>
      <c r="C132" s="251"/>
      <c r="D132" s="251"/>
      <c r="E132" s="251"/>
      <c r="F132" s="251"/>
      <c r="G132" s="251"/>
      <c r="H132" s="251"/>
      <c r="I132" s="252"/>
      <c r="J132" s="27">
        <v>501172</v>
      </c>
      <c r="K132" s="24"/>
      <c r="L132" s="21"/>
      <c r="M132" s="6"/>
    </row>
    <row r="133" spans="1:13" ht="16.5" customHeight="1">
      <c r="A133" s="134" t="s">
        <v>27</v>
      </c>
      <c r="B133" s="135"/>
      <c r="C133" s="135"/>
      <c r="D133" s="135"/>
      <c r="E133" s="135"/>
      <c r="F133" s="135"/>
      <c r="G133" s="135"/>
      <c r="H133" s="135"/>
      <c r="I133" s="136"/>
      <c r="J133" s="40">
        <v>320000</v>
      </c>
      <c r="K133" s="24"/>
      <c r="L133" s="21"/>
      <c r="M133" s="6"/>
    </row>
    <row r="134" spans="1:13" ht="16.5" customHeight="1">
      <c r="A134" s="38">
        <v>931</v>
      </c>
      <c r="B134" s="226" t="s">
        <v>28</v>
      </c>
      <c r="C134" s="227"/>
      <c r="D134" s="227"/>
      <c r="E134" s="227"/>
      <c r="F134" s="227"/>
      <c r="G134" s="227"/>
      <c r="H134" s="227"/>
      <c r="I134" s="228"/>
      <c r="J134" s="28">
        <v>9000000</v>
      </c>
      <c r="K134" s="24"/>
      <c r="L134" s="21"/>
      <c r="M134" s="6"/>
    </row>
    <row r="135" spans="1:13" ht="26.25" customHeight="1">
      <c r="A135" s="38">
        <v>955</v>
      </c>
      <c r="B135" s="226" t="s">
        <v>18</v>
      </c>
      <c r="C135" s="227"/>
      <c r="D135" s="227"/>
      <c r="E135" s="227"/>
      <c r="F135" s="227"/>
      <c r="G135" s="227"/>
      <c r="H135" s="227"/>
      <c r="I135" s="228"/>
      <c r="J135" s="28">
        <v>1245475</v>
      </c>
      <c r="K135" s="24"/>
      <c r="L135" s="21"/>
      <c r="M135" s="6"/>
    </row>
    <row r="136" spans="1:13" ht="18.75" customHeight="1">
      <c r="A136" s="222" t="s">
        <v>29</v>
      </c>
      <c r="B136" s="223"/>
      <c r="C136" s="223"/>
      <c r="D136" s="223"/>
      <c r="E136" s="223"/>
      <c r="F136" s="223"/>
      <c r="G136" s="223"/>
      <c r="H136" s="223"/>
      <c r="I136" s="224"/>
      <c r="J136" s="29">
        <f>J135+J134</f>
        <v>10245475</v>
      </c>
      <c r="K136" s="24"/>
      <c r="L136" s="21"/>
      <c r="M136" s="6"/>
    </row>
    <row r="137" spans="1:13" ht="18.75" customHeight="1">
      <c r="A137" s="222" t="s">
        <v>30</v>
      </c>
      <c r="B137" s="223"/>
      <c r="C137" s="223"/>
      <c r="D137" s="223"/>
      <c r="E137" s="223"/>
      <c r="F137" s="223"/>
      <c r="G137" s="223"/>
      <c r="H137" s="223"/>
      <c r="I137" s="224"/>
      <c r="J137" s="30">
        <f>J136+J121</f>
        <v>113470981</v>
      </c>
      <c r="K137" s="24"/>
      <c r="L137" s="21"/>
      <c r="M137" s="6"/>
    </row>
    <row r="138" spans="1:12" ht="21.75" customHeight="1">
      <c r="A138" s="1"/>
      <c r="B138" s="1"/>
      <c r="C138" s="1"/>
      <c r="D138" s="1"/>
      <c r="E138" s="4"/>
      <c r="F138" s="4"/>
      <c r="G138" s="19"/>
      <c r="H138" s="19"/>
      <c r="I138" s="19"/>
      <c r="J138" s="19"/>
      <c r="K138" s="19"/>
      <c r="L138" s="19"/>
    </row>
    <row r="139" spans="1:12" ht="21.75" customHeight="1">
      <c r="A139" s="1"/>
      <c r="B139" s="1"/>
      <c r="C139" s="1"/>
      <c r="D139" s="1"/>
      <c r="E139" s="4"/>
      <c r="F139" s="4"/>
      <c r="G139" s="19"/>
      <c r="H139" s="19"/>
      <c r="I139" s="19"/>
      <c r="J139" s="19"/>
      <c r="K139" s="19"/>
      <c r="L139" s="19"/>
    </row>
    <row r="140" spans="1:12" ht="21.75" customHeight="1">
      <c r="A140" s="1"/>
      <c r="B140" s="1"/>
      <c r="C140" s="1"/>
      <c r="D140" s="1"/>
      <c r="E140" s="4"/>
      <c r="F140" s="4"/>
      <c r="G140" s="19"/>
      <c r="H140" s="19"/>
      <c r="I140" s="19"/>
      <c r="J140" s="19"/>
      <c r="K140" s="19"/>
      <c r="L140" s="19"/>
    </row>
    <row r="141" spans="1:12" ht="21.75" customHeight="1">
      <c r="A141" s="1"/>
      <c r="B141" s="1"/>
      <c r="C141" s="1"/>
      <c r="D141" s="1"/>
      <c r="E141" s="4"/>
      <c r="F141" s="4"/>
      <c r="G141" s="19"/>
      <c r="H141" s="19"/>
      <c r="I141" s="19"/>
      <c r="J141" s="19"/>
      <c r="K141" s="19"/>
      <c r="L141" s="19"/>
    </row>
    <row r="142" spans="1:12" ht="21.75" customHeight="1">
      <c r="A142" s="1"/>
      <c r="B142" s="1"/>
      <c r="C142" s="1"/>
      <c r="D142" s="1"/>
      <c r="E142" s="4"/>
      <c r="F142" s="4"/>
      <c r="G142" s="19"/>
      <c r="H142" s="19"/>
      <c r="I142" s="19"/>
      <c r="J142" s="19"/>
      <c r="K142" s="19"/>
      <c r="L142" s="19"/>
    </row>
    <row r="143" spans="1:12" ht="21.75" customHeight="1">
      <c r="A143" s="1"/>
      <c r="B143" s="1"/>
      <c r="C143" s="1"/>
      <c r="D143" s="1"/>
      <c r="E143" s="4"/>
      <c r="F143" s="4"/>
      <c r="G143" s="19"/>
      <c r="H143" s="19"/>
      <c r="I143" s="19"/>
      <c r="J143" s="19"/>
      <c r="K143" s="19"/>
      <c r="L143" s="19"/>
    </row>
    <row r="144" spans="1:12" ht="21.75" customHeight="1">
      <c r="A144" s="1"/>
      <c r="B144" s="1"/>
      <c r="C144" s="1"/>
      <c r="D144" s="1"/>
      <c r="E144" s="4"/>
      <c r="F144" s="4"/>
      <c r="G144" s="19"/>
      <c r="H144" s="19"/>
      <c r="I144" s="19"/>
      <c r="J144" s="19"/>
      <c r="K144" s="19"/>
      <c r="L144" s="19"/>
    </row>
    <row r="145" spans="1:12" ht="21.75" customHeight="1">
      <c r="A145" s="1"/>
      <c r="B145" s="1"/>
      <c r="C145" s="1"/>
      <c r="D145" s="1"/>
      <c r="E145" s="4"/>
      <c r="F145" s="4"/>
      <c r="G145" s="19"/>
      <c r="H145" s="19"/>
      <c r="I145" s="19"/>
      <c r="J145" s="19"/>
      <c r="K145" s="19"/>
      <c r="L145" s="19"/>
    </row>
    <row r="146" spans="1:12" ht="21.75" customHeight="1">
      <c r="A146" s="1"/>
      <c r="B146" s="1"/>
      <c r="C146" s="1"/>
      <c r="D146" s="1"/>
      <c r="E146" s="4"/>
      <c r="F146" s="4"/>
      <c r="G146" s="19"/>
      <c r="H146" s="19"/>
      <c r="I146" s="19"/>
      <c r="J146" s="19"/>
      <c r="K146" s="19"/>
      <c r="L146" s="19"/>
    </row>
    <row r="147" spans="1:12" ht="21.75" customHeight="1">
      <c r="A147" s="1"/>
      <c r="B147" s="1"/>
      <c r="C147" s="1"/>
      <c r="D147" s="1"/>
      <c r="E147" s="4"/>
      <c r="F147" s="4"/>
      <c r="G147" s="19"/>
      <c r="H147" s="19"/>
      <c r="I147" s="19"/>
      <c r="J147" s="19"/>
      <c r="K147" s="19"/>
      <c r="L147" s="19"/>
    </row>
    <row r="148" spans="1:12" ht="21.75" customHeight="1">
      <c r="A148" s="1"/>
      <c r="B148" s="1"/>
      <c r="C148" s="1"/>
      <c r="D148" s="1"/>
      <c r="E148" s="4"/>
      <c r="F148" s="4"/>
      <c r="G148" s="19"/>
      <c r="H148" s="19"/>
      <c r="I148" s="19"/>
      <c r="J148" s="19"/>
      <c r="K148" s="19"/>
      <c r="L148" s="19"/>
    </row>
    <row r="149" spans="1:6" ht="21.75" customHeight="1">
      <c r="A149" s="1"/>
      <c r="B149" s="1"/>
      <c r="C149" s="1"/>
      <c r="D149" s="1"/>
      <c r="E149" s="4"/>
      <c r="F149" s="4"/>
    </row>
  </sheetData>
  <sheetProtection/>
  <mergeCells count="131">
    <mergeCell ref="D94:F94"/>
    <mergeCell ref="D96:F96"/>
    <mergeCell ref="A7:J7"/>
    <mergeCell ref="D84:F84"/>
    <mergeCell ref="D85:F85"/>
    <mergeCell ref="D86:F86"/>
    <mergeCell ref="D87:F87"/>
    <mergeCell ref="D88:F88"/>
    <mergeCell ref="D29:F29"/>
    <mergeCell ref="A9:C9"/>
    <mergeCell ref="A100:L100"/>
    <mergeCell ref="K101:L101"/>
    <mergeCell ref="A101:A103"/>
    <mergeCell ref="H102:I102"/>
    <mergeCell ref="L102:L103"/>
    <mergeCell ref="K102:K103"/>
    <mergeCell ref="J101:J103"/>
    <mergeCell ref="A130:I130"/>
    <mergeCell ref="A128:I128"/>
    <mergeCell ref="A127:I127"/>
    <mergeCell ref="F102:G102"/>
    <mergeCell ref="E101:E103"/>
    <mergeCell ref="B107:D107"/>
    <mergeCell ref="B119:D119"/>
    <mergeCell ref="B118:D118"/>
    <mergeCell ref="B117:D117"/>
    <mergeCell ref="B114:D114"/>
    <mergeCell ref="A132:I132"/>
    <mergeCell ref="B134:I134"/>
    <mergeCell ref="B135:I135"/>
    <mergeCell ref="A136:I136"/>
    <mergeCell ref="A137:I137"/>
    <mergeCell ref="A131:I131"/>
    <mergeCell ref="A129:I129"/>
    <mergeCell ref="B121:D121"/>
    <mergeCell ref="B108:D108"/>
    <mergeCell ref="B115:D115"/>
    <mergeCell ref="B110:D110"/>
    <mergeCell ref="B109:D109"/>
    <mergeCell ref="B116:D116"/>
    <mergeCell ref="B111:D111"/>
    <mergeCell ref="B120:D120"/>
    <mergeCell ref="D9:F10"/>
    <mergeCell ref="G9:H9"/>
    <mergeCell ref="G79:H79"/>
    <mergeCell ref="A53:C53"/>
    <mergeCell ref="D62:F62"/>
    <mergeCell ref="D55:F55"/>
    <mergeCell ref="D11:F11"/>
    <mergeCell ref="D12:F12"/>
    <mergeCell ref="D13:F13"/>
    <mergeCell ref="D17:F17"/>
    <mergeCell ref="I79:J79"/>
    <mergeCell ref="I9:J9"/>
    <mergeCell ref="D28:F28"/>
    <mergeCell ref="D92:F92"/>
    <mergeCell ref="D25:F25"/>
    <mergeCell ref="D26:F26"/>
    <mergeCell ref="D14:F14"/>
    <mergeCell ref="D38:F38"/>
    <mergeCell ref="I36:J36"/>
    <mergeCell ref="G53:H53"/>
    <mergeCell ref="A97:F97"/>
    <mergeCell ref="A36:C36"/>
    <mergeCell ref="G36:H36"/>
    <mergeCell ref="D15:F15"/>
    <mergeCell ref="D18:F18"/>
    <mergeCell ref="D19:F19"/>
    <mergeCell ref="D22:F22"/>
    <mergeCell ref="D27:F27"/>
    <mergeCell ref="D36:F37"/>
    <mergeCell ref="D40:F40"/>
    <mergeCell ref="I53:J53"/>
    <mergeCell ref="D48:F48"/>
    <mergeCell ref="D42:F42"/>
    <mergeCell ref="D43:F43"/>
    <mergeCell ref="D44:F44"/>
    <mergeCell ref="D50:F50"/>
    <mergeCell ref="D53:F54"/>
    <mergeCell ref="D16:F16"/>
    <mergeCell ref="D30:F30"/>
    <mergeCell ref="D31:F31"/>
    <mergeCell ref="D20:F20"/>
    <mergeCell ref="D21:F21"/>
    <mergeCell ref="D23:F23"/>
    <mergeCell ref="D24:F24"/>
    <mergeCell ref="D72:F72"/>
    <mergeCell ref="D59:F59"/>
    <mergeCell ref="D60:F60"/>
    <mergeCell ref="D61:F61"/>
    <mergeCell ref="D63:F63"/>
    <mergeCell ref="D64:F64"/>
    <mergeCell ref="D65:F65"/>
    <mergeCell ref="D68:F68"/>
    <mergeCell ref="D39:F39"/>
    <mergeCell ref="D45:F45"/>
    <mergeCell ref="D46:F46"/>
    <mergeCell ref="D51:F51"/>
    <mergeCell ref="D47:F47"/>
    <mergeCell ref="A79:C79"/>
    <mergeCell ref="B113:D113"/>
    <mergeCell ref="B112:D112"/>
    <mergeCell ref="B104:D104"/>
    <mergeCell ref="B106:D106"/>
    <mergeCell ref="B105:D105"/>
    <mergeCell ref="B101:D103"/>
    <mergeCell ref="D81:F81"/>
    <mergeCell ref="F101:I101"/>
    <mergeCell ref="D95:F95"/>
    <mergeCell ref="D70:F70"/>
    <mergeCell ref="D69:F69"/>
    <mergeCell ref="D89:F89"/>
    <mergeCell ref="D90:F90"/>
    <mergeCell ref="D83:F83"/>
    <mergeCell ref="D76:F76"/>
    <mergeCell ref="D77:F77"/>
    <mergeCell ref="D79:F80"/>
    <mergeCell ref="D82:F82"/>
    <mergeCell ref="D71:F71"/>
    <mergeCell ref="D41:F41"/>
    <mergeCell ref="D67:F67"/>
    <mergeCell ref="D49:F49"/>
    <mergeCell ref="D57:F57"/>
    <mergeCell ref="D58:F58"/>
    <mergeCell ref="D56:F56"/>
    <mergeCell ref="D66:F66"/>
    <mergeCell ref="D73:F73"/>
    <mergeCell ref="D93:F93"/>
    <mergeCell ref="D74:F74"/>
    <mergeCell ref="D75:F75"/>
    <mergeCell ref="D91:F9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2010-11-05T11:42:08Z</cp:lastPrinted>
  <dcterms:created xsi:type="dcterms:W3CDTF">2004-08-03T08:26:30Z</dcterms:created>
  <dcterms:modified xsi:type="dcterms:W3CDTF">2010-11-06T10:17:41Z</dcterms:modified>
  <cp:category/>
  <cp:version/>
  <cp:contentType/>
  <cp:contentStatus/>
</cp:coreProperties>
</file>