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5150" windowHeight="8910" tabRatio="601" activeTab="0"/>
  </bookViews>
  <sheets>
    <sheet name="szczegolowe" sheetId="1" r:id="rId1"/>
  </sheets>
  <definedNames>
    <definedName name="_xlnm.Print_Area" localSheetId="0">'szczegolowe'!$A$1:$O$104</definedName>
    <definedName name="_xlnm.Print_Titles" localSheetId="0">'szczegolowe'!$8:$10</definedName>
  </definedNames>
  <calcPr fullCalcOnLoad="1"/>
</workbook>
</file>

<file path=xl/sharedStrings.xml><?xml version="1.0" encoding="utf-8"?>
<sst xmlns="http://schemas.openxmlformats.org/spreadsheetml/2006/main" count="187" uniqueCount="122">
  <si>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</si>
  <si>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</si>
  <si>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</si>
  <si>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</si>
  <si>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</si>
  <si>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</si>
  <si>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Razem dział 600</t>
  </si>
  <si>
    <t>Razem dział 750</t>
  </si>
  <si>
    <t>UG-RDM</t>
  </si>
  <si>
    <t>I</t>
  </si>
  <si>
    <t>Razem wydatki inwestycyjne</t>
  </si>
  <si>
    <t>Dochody własne</t>
  </si>
  <si>
    <t>z tego</t>
  </si>
  <si>
    <t xml:space="preserve"> Dotacje</t>
  </si>
  <si>
    <t>Razem wydatki inwestycyjne  (dotacje)</t>
  </si>
  <si>
    <t>Okres realizacji inwestycji</t>
  </si>
  <si>
    <t>Obligacje</t>
  </si>
  <si>
    <t>II</t>
  </si>
  <si>
    <t>Środki o których mowa w art.5 ust.1 pkt 2 i 3 uofp</t>
  </si>
  <si>
    <t xml:space="preserve">Lesznowola- teren Gminy - Budowa nowego przebiegu drogi wojewódzkiej Nr 721- koncepcja </t>
  </si>
  <si>
    <t>UG -Inf</t>
  </si>
  <si>
    <t>Rady  Gminy Lesznowola</t>
  </si>
  <si>
    <t xml:space="preserve"> WYDATKI MAJĄTKOWE WIELOLETNIE (WPF)</t>
  </si>
  <si>
    <t>III</t>
  </si>
  <si>
    <t>razem rozdz 60013</t>
  </si>
  <si>
    <t>razem rozdz 60016</t>
  </si>
  <si>
    <t>IV</t>
  </si>
  <si>
    <t xml:space="preserve">OGÓŁEM    (III+IV) </t>
  </si>
  <si>
    <t xml:space="preserve"> WYDATKI MAJĄTKOWE  ROCZNE</t>
  </si>
  <si>
    <t>Razem dział 801</t>
  </si>
  <si>
    <t>Razem dział 900</t>
  </si>
  <si>
    <t>ZOPO</t>
  </si>
  <si>
    <t>Razem dział 010</t>
  </si>
  <si>
    <t>01010</t>
  </si>
  <si>
    <t>Razem rozdz. 90015</t>
  </si>
  <si>
    <t>Mroków - Projekt i budowa sieci wodociągowej w ul. Górskiego</t>
  </si>
  <si>
    <t xml:space="preserve">Kolonia Lesznowola, Nowa Wola - Projekt budowy skrzyżowania ulicy Słonecznej z ul. Postępu wraz z syganlizacją świetlną i wykupem gruntów- pomoc  rzeczowa dla Samorządu Woj. Mazowieckiego  </t>
  </si>
  <si>
    <t xml:space="preserve">Stara Iwiczna - Projekt rozbudowy ul. Nowej wraz z  budową ścieżki pieszo-rowerowej  wraz z wykupem gruntów - pomoc rzeczowa dla Samorządu Woj. Mazowieckiego  </t>
  </si>
  <si>
    <t>Zakup programu antywirusowego</t>
  </si>
  <si>
    <t>Razem dział 926</t>
  </si>
  <si>
    <t>UG-PRI</t>
  </si>
  <si>
    <t>Zakup urządzeń zabawowych  na place zabaw</t>
  </si>
  <si>
    <t>Wólka Kosowska  - Projekt i budowa  wodociągu (działka nr  80/4)</t>
  </si>
  <si>
    <t>Nakłady w roku 2014</t>
  </si>
  <si>
    <t>Nowa Iwiczna - Budowa oświetlenia ul. Piękna -punkty świetlne</t>
  </si>
  <si>
    <t>Lesznowola - Budowa oświetlenia ul. Sportowej (przy szkole) -punkty świetlne</t>
  </si>
  <si>
    <t>PLAN WYDATKÓW  MAJĄTKOWYCH   W  2014 ROKU - PO ZMIANACH</t>
  </si>
  <si>
    <t>Nakłady w roku 2014 po zmianach</t>
  </si>
  <si>
    <t>Realizacja  Jednostka  Referat</t>
  </si>
  <si>
    <t>Zakupy inwestycyjne - wyposażenie stołówki w Mysiadle</t>
  </si>
  <si>
    <t>Wilcza Góra - ul. Jelenia i Magdalenka ul. Kaczeńców -projekt budowy rowu odwadniającego wraz z przepustami na działkach o nr ewid. 2112, 2121, 2111, 2109, 2108, 2107 i 1603</t>
  </si>
  <si>
    <t>Zakup  kotła warzelnego dla szkoły w Łazach</t>
  </si>
  <si>
    <t>Stachowo, Kosów - Budowa oświetlenia ul. Sadowej -punkty świetlne</t>
  </si>
  <si>
    <t>UG - RGG</t>
  </si>
  <si>
    <t>Łazy - Zakup gruntów dz. nr 430/4 pod drogę gminną</t>
  </si>
  <si>
    <t>Mysiadło - Projekt budowy oświetlenia ul. Topolowa - punkty świetlne</t>
  </si>
  <si>
    <t>Stefanowo - Zakup gruntów  pod ul. Malinową dz. nr 89/4</t>
  </si>
  <si>
    <t>Jabłonowo - Projekt budowy oświetlenia dz. nr 22/6 i 44/4 - punkty świetlne</t>
  </si>
  <si>
    <t>UG</t>
  </si>
  <si>
    <t>Dofinansowanie zakupu samochodu nieoznakowanego z przeznaczeniem dla Komisariatu Policji w Lesznowoli</t>
  </si>
  <si>
    <t>Budowa obwodnicy Lesznowoli w ciągu drogi wojewódzkiej Nr 721 (nowy przebieg) - zwiększenie bezpieczeństwa ruchu drogowego, w związku z budową węzła drogowego „Sękocin Nowy”  umożliwiającego połączenie nowego przebiegu drogi wojewódzkiej Nr 721 z drogą krajową Nr 7.</t>
  </si>
  <si>
    <t>UG -PRI</t>
  </si>
  <si>
    <t>Mroków - Budowa placu zabaw przy szkole</t>
  </si>
  <si>
    <t>Mroków -Zakup urządzen zabawowych na plac zabaw przy szkole</t>
  </si>
  <si>
    <t xml:space="preserve">Mysiadło - Projekt i przebudowa przedszkola "Słoneczko" przy ul.  Osiedlowej </t>
  </si>
  <si>
    <t>Mysiadło - Adaptacja pomieszczeń kuchennych w szkole przy ul. Kwiatowej</t>
  </si>
  <si>
    <t>Mroków - Budowa kanalizacji sanitarnej z przyłączami ul.lokalna od ul. Szkolnej  dz.ewid. 33/18, 33/19, 33/24, 33/20, 33/21 i 33/23</t>
  </si>
  <si>
    <t>Magdalenka - Budowa ul. Polnej</t>
  </si>
  <si>
    <t>Zakup programu do inwentaryzacji komputerów - stacji roboczych, serwerów i oprogramowania</t>
  </si>
  <si>
    <t>Zakup kosiarki</t>
  </si>
  <si>
    <t>Razem dział 754</t>
  </si>
  <si>
    <t>Mysiadło - Zakup wyposażenia technologicznego kuchni przy szkole ul. Kwiatowa</t>
  </si>
  <si>
    <t>Lesznowola - Budowa oświetlenia ul. Słonecznej i Dworkowej -punkty świetlne</t>
  </si>
  <si>
    <t>Razem dział 700</t>
  </si>
  <si>
    <t>Łazy - Budowa ogrodzenia na działce nr 312</t>
  </si>
  <si>
    <t>Zakup  dwóch agregatów oddymiajacych dla OSP Mroków</t>
  </si>
  <si>
    <t>Zgorzała, Nowa Iwiczna - Budowa oświetlenia Al. Zgody -punkty świetlne</t>
  </si>
  <si>
    <t>Stefanowo - Projekt i budowa oświetlenia ul. Letniskowej - punkty świetlne</t>
  </si>
  <si>
    <t>Kolonia Warszawska - Projekt  budowy wodociągu ul. Przezorna i Przydrożna</t>
  </si>
  <si>
    <t>Zakup  komputerów i drukarek</t>
  </si>
  <si>
    <t>Mysiadło - Budowa oświetlenia ul. Poprzeczna - punkty świetlne</t>
  </si>
  <si>
    <t>Zakup oprogramowania (na potrzeby Referatu Urbanistyki i Planowania)</t>
  </si>
  <si>
    <t>Lesznowola - Budowa sygnalizacji świetlnej w ciągu drogi wojewódzkiej nr 721 ( skrzyżowanie ul. Słonecznej i ul. Szkolnej) - I etap - opracowanie dokumentacji</t>
  </si>
  <si>
    <t>Mysiadło - Montaż klimatyzacji w gimnazjum</t>
  </si>
  <si>
    <t>UG - M.K.</t>
  </si>
  <si>
    <t>Stara Iwiczna - Przebudowa drogi wojewódzkiej nr 721 w istniejących pasie  drogowym na dz. nr. ew. 63/2 obręb  Stara Iwiczna - budowa ścieżki pieszo-rowerowej  na odcinku od ul. Krótkiej w Kolonii Lesznowola do torów PKP w Starej Iwicznej  - pomoc rzeczowa dla Sam,orządu Woj. Mazowieckiego</t>
  </si>
  <si>
    <t>Zakup maszyny czyszczącej i klimatyzatora do CEiS  w Mysiadle oraz klimatyzatora do szkoły w Nowej Iwicznej</t>
  </si>
  <si>
    <t>Zakup  przyczepki do ratownictwa medycznego dla OSP Nowa Wola</t>
  </si>
  <si>
    <t>Mroków - Budowa ogrodzenia szkoły</t>
  </si>
  <si>
    <t>Mysiadło - Zakup agregatu skraplacza do centrali wentylacyjnej ul. Kwiatowa</t>
  </si>
  <si>
    <t>Łazy  - Aktualizacja projektu ze zmianą przeznaczenia budynku komunalnego śwetlicy na budynek szkoły podstawowej</t>
  </si>
  <si>
    <t xml:space="preserve">Mroków - Aktualizacja projeku budynku OSP </t>
  </si>
  <si>
    <t>Mysiadło - Rozbudowa monitoringu w budynku szkoły ul. Kwiatowa</t>
  </si>
  <si>
    <t>Razem rozdz. 90001</t>
  </si>
  <si>
    <t>Mysiadło - Budowa kanalizacji deszczowej w ul. Topolowej - I etap</t>
  </si>
  <si>
    <t>Nowa Iwiczna - Budowa odwodnienia ul. Migdałowej</t>
  </si>
  <si>
    <t>Warszawianka - Projekt budowy oświetlenia ul. Nutki  - punkty świetlne</t>
  </si>
  <si>
    <t>Magdalenka - Projekt budowy oświetlenia ul. Głogowa - punkty świetlne</t>
  </si>
  <si>
    <t>Zamienie - Budowa oświetlenia ul. Arakowej  - punkty świetlne</t>
  </si>
  <si>
    <t>Zamienie - Projekt budowy oświetlenia ul. Waniliowej  - punkty świetlne</t>
  </si>
  <si>
    <t xml:space="preserve">Mysiadło - Budowa parkingu ul. Topolowa </t>
  </si>
  <si>
    <t xml:space="preserve">Mroków - Projekt przebudowy budynku komunalnego ul. Górskiego  </t>
  </si>
  <si>
    <t>Janczewice - Zakup gruntów pod ul. Żytnią dz.  119</t>
  </si>
  <si>
    <t>Zakup samochodu osobowo-dostwczego                                                 (na potrzeby RDM)</t>
  </si>
  <si>
    <t>Zakup komputera z oprogramowaniem "Autocad"                             (na potrzeby Referatu PRI)</t>
  </si>
  <si>
    <t>Mysiadło - Budowa odwodnienia ul. Miła</t>
  </si>
  <si>
    <t>Mysiadło -Zakup wyrzutni dachowych do szkoły ul. Kwiatowa</t>
  </si>
  <si>
    <t>Nowa Wola - Projekt budowy oświetlenia ul. Plonowej - punkty świetlne</t>
  </si>
  <si>
    <t>rozdz. 80104</t>
  </si>
  <si>
    <t>rozdz. 80110</t>
  </si>
  <si>
    <t>rozdz. 80148</t>
  </si>
  <si>
    <t>rozdz. 80101</t>
  </si>
  <si>
    <t>Mysiadło - Projekt i wykonanie adaptacji kuchni w stołówce szkolnej ul. Kwiatowa</t>
  </si>
  <si>
    <t>Dofinansowanie zakupu sprężarki powietrznej dla Komendy Powiatowej Państwowej Straży Pożarnej w Piasecznie</t>
  </si>
  <si>
    <t xml:space="preserve">Wola Mrokowska - Projekt  budowy ul. Malowniczej </t>
  </si>
  <si>
    <t>Mysiadło -Zakup zmywarki, dwóch taboretów elektycznych, kuchni elektrycznej, szafy stalowej przesuwnej do  przedszkola ul. Osiedlowa</t>
  </si>
  <si>
    <t xml:space="preserve">Zmiany Uchwałą Rady Gminy Lesznowola </t>
  </si>
  <si>
    <t>Mysiadło - Montaż klimatyzacji w szkole - I etap</t>
  </si>
  <si>
    <t>Tabela  Nr 2a</t>
  </si>
  <si>
    <t>Nowa Iwiczna - Budowa placu zabaw przy szkole</t>
  </si>
  <si>
    <t>z dnia 24 września 2014r.</t>
  </si>
  <si>
    <t>Do Uchwały Nr 590/XLV/2014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</si>
</sst>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6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0"/>
    </font>
    <font>
      <b/>
      <sz val="9"/>
      <name val="Arial"/>
      <family val="2"/>
    </font>
    <font>
      <sz val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6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30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 wrapText="1"/>
    </xf>
    <xf numFmtId="3" fontId="30" fillId="0" borderId="0" xfId="0" applyNumberFormat="1" applyFont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11" xfId="0" applyNumberFormat="1" applyFont="1" applyFill="1" applyBorder="1" applyAlignment="1">
      <alignment vertical="center"/>
    </xf>
    <xf numFmtId="3" fontId="32" fillId="33" borderId="11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right" vertical="center"/>
    </xf>
    <xf numFmtId="3" fontId="8" fillId="33" borderId="12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5" fillId="33" borderId="13" xfId="0" applyNumberFormat="1" applyFont="1" applyFill="1" applyBorder="1" applyAlignment="1">
      <alignment horizontal="right" vertical="center"/>
    </xf>
    <xf numFmtId="3" fontId="5" fillId="33" borderId="13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30" fillId="35" borderId="14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/>
    </xf>
    <xf numFmtId="0" fontId="29" fillId="36" borderId="11" xfId="0" applyFont="1" applyFill="1" applyBorder="1" applyAlignment="1">
      <alignment horizontal="left" vertical="center"/>
    </xf>
    <xf numFmtId="0" fontId="30" fillId="36" borderId="11" xfId="0" applyFont="1" applyFill="1" applyBorder="1" applyAlignment="1">
      <alignment horizontal="center" vertical="center"/>
    </xf>
    <xf numFmtId="3" fontId="32" fillId="36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horizontal="center" vertical="center"/>
    </xf>
    <xf numFmtId="3" fontId="8" fillId="2" borderId="11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right" vertical="center"/>
    </xf>
    <xf numFmtId="3" fontId="8" fillId="33" borderId="10" xfId="0" applyNumberFormat="1" applyFont="1" applyFill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vertical="center"/>
    </xf>
    <xf numFmtId="0" fontId="30" fillId="12" borderId="1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8" fillId="6" borderId="14" xfId="0" applyFont="1" applyFill="1" applyBorder="1" applyAlignment="1">
      <alignment horizontal="center" vertical="center"/>
    </xf>
    <xf numFmtId="0" fontId="32" fillId="6" borderId="10" xfId="0" applyFont="1" applyFill="1" applyBorder="1" applyAlignment="1">
      <alignment horizontal="center" vertical="center"/>
    </xf>
    <xf numFmtId="3" fontId="32" fillId="6" borderId="11" xfId="0" applyNumberFormat="1" applyFont="1" applyFill="1" applyBorder="1" applyAlignment="1">
      <alignment horizontal="right" vertical="center"/>
    </xf>
    <xf numFmtId="3" fontId="32" fillId="6" borderId="11" xfId="0" applyNumberFormat="1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left" vertical="center"/>
    </xf>
    <xf numFmtId="0" fontId="32" fillId="6" borderId="11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0" fillId="12" borderId="14" xfId="0" applyFont="1" applyFill="1" applyBorder="1" applyAlignment="1">
      <alignment vertical="center"/>
    </xf>
    <xf numFmtId="0" fontId="30" fillId="12" borderId="19" xfId="0" applyFont="1" applyFill="1" applyBorder="1" applyAlignment="1">
      <alignment vertical="center"/>
    </xf>
    <xf numFmtId="0" fontId="30" fillId="12" borderId="18" xfId="0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0" fontId="27" fillId="33" borderId="10" xfId="0" applyFont="1" applyFill="1" applyBorder="1" applyAlignment="1">
      <alignment horizontal="center" vertical="center" wrapText="1"/>
    </xf>
    <xf numFmtId="0" fontId="30" fillId="35" borderId="14" xfId="0" applyFont="1" applyFill="1" applyBorder="1" applyAlignment="1">
      <alignment vertical="center"/>
    </xf>
    <xf numFmtId="0" fontId="30" fillId="35" borderId="19" xfId="0" applyFont="1" applyFill="1" applyBorder="1" applyAlignment="1">
      <alignment vertical="center"/>
    </xf>
    <xf numFmtId="0" fontId="30" fillId="35" borderId="18" xfId="0" applyFont="1" applyFill="1" applyBorder="1" applyAlignment="1">
      <alignment vertical="center"/>
    </xf>
    <xf numFmtId="3" fontId="32" fillId="35" borderId="11" xfId="0" applyNumberFormat="1" applyFont="1" applyFill="1" applyBorder="1" applyAlignment="1">
      <alignment vertical="center"/>
    </xf>
    <xf numFmtId="0" fontId="29" fillId="36" borderId="11" xfId="0" applyFont="1" applyFill="1" applyBorder="1" applyAlignment="1">
      <alignment vertical="center"/>
    </xf>
    <xf numFmtId="0" fontId="8" fillId="0" borderId="1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vertical="center"/>
    </xf>
    <xf numFmtId="0" fontId="34" fillId="2" borderId="18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3" fontId="32" fillId="2" borderId="10" xfId="0" applyNumberFormat="1" applyFont="1" applyFill="1" applyBorder="1" applyAlignment="1">
      <alignment horizontal="right" vertical="center"/>
    </xf>
    <xf numFmtId="3" fontId="32" fillId="2" borderId="10" xfId="0" applyNumberFormat="1" applyFont="1" applyFill="1" applyBorder="1" applyAlignment="1">
      <alignment vertical="center"/>
    </xf>
    <xf numFmtId="3" fontId="32" fillId="2" borderId="11" xfId="0" applyNumberFormat="1" applyFont="1" applyFill="1" applyBorder="1" applyAlignment="1">
      <alignment vertical="center"/>
    </xf>
    <xf numFmtId="0" fontId="29" fillId="2" borderId="11" xfId="0" applyFont="1" applyFill="1" applyBorder="1" applyAlignment="1">
      <alignment horizontal="center" vertical="center"/>
    </xf>
    <xf numFmtId="0" fontId="30" fillId="2" borderId="10" xfId="0" applyFont="1" applyFill="1" applyBorder="1" applyAlignment="1">
      <alignment vertical="center"/>
    </xf>
    <xf numFmtId="3" fontId="8" fillId="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horizontal="right" vertical="center"/>
    </xf>
    <xf numFmtId="3" fontId="29" fillId="36" borderId="11" xfId="0" applyNumberFormat="1" applyFont="1" applyFill="1" applyBorder="1" applyAlignment="1">
      <alignment vertical="center"/>
    </xf>
    <xf numFmtId="0" fontId="34" fillId="36" borderId="11" xfId="0" applyFont="1" applyFill="1" applyBorder="1" applyAlignment="1">
      <alignment horizontal="center" vertical="center" wrapText="1"/>
    </xf>
    <xf numFmtId="3" fontId="30" fillId="36" borderId="11" xfId="0" applyNumberFormat="1" applyFont="1" applyFill="1" applyBorder="1" applyAlignment="1">
      <alignment horizontal="right" vertical="center"/>
    </xf>
    <xf numFmtId="3" fontId="30" fillId="36" borderId="11" xfId="0" applyNumberFormat="1" applyFont="1" applyFill="1" applyBorder="1" applyAlignment="1">
      <alignment vertical="center"/>
    </xf>
    <xf numFmtId="0" fontId="30" fillId="35" borderId="11" xfId="0" applyFont="1" applyFill="1" applyBorder="1" applyAlignment="1">
      <alignment horizontal="left" vertical="center"/>
    </xf>
    <xf numFmtId="0" fontId="30" fillId="35" borderId="11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center" vertical="center"/>
    </xf>
    <xf numFmtId="0" fontId="30" fillId="36" borderId="11" xfId="0" applyFont="1" applyFill="1" applyBorder="1" applyAlignment="1">
      <alignment horizontal="left" vertical="center"/>
    </xf>
    <xf numFmtId="0" fontId="30" fillId="35" borderId="18" xfId="0" applyFont="1" applyFill="1" applyBorder="1" applyAlignment="1">
      <alignment horizontal="center" vertical="center"/>
    </xf>
    <xf numFmtId="3" fontId="30" fillId="35" borderId="11" xfId="0" applyNumberFormat="1" applyFont="1" applyFill="1" applyBorder="1" applyAlignment="1">
      <alignment horizontal="right" vertical="center"/>
    </xf>
    <xf numFmtId="0" fontId="34" fillId="12" borderId="18" xfId="0" applyFont="1" applyFill="1" applyBorder="1" applyAlignment="1">
      <alignment horizontal="center" vertical="center" wrapText="1"/>
    </xf>
    <xf numFmtId="3" fontId="30" fillId="12" borderId="11" xfId="0" applyNumberFormat="1" applyFont="1" applyFill="1" applyBorder="1" applyAlignment="1">
      <alignment horizontal="right" vertical="center"/>
    </xf>
    <xf numFmtId="3" fontId="34" fillId="12" borderId="11" xfId="0" applyNumberFormat="1" applyFont="1" applyFill="1" applyBorder="1" applyAlignment="1">
      <alignment vertical="center"/>
    </xf>
    <xf numFmtId="0" fontId="34" fillId="12" borderId="11" xfId="0" applyFont="1" applyFill="1" applyBorder="1" applyAlignment="1">
      <alignment horizontal="center" vertical="center" wrapText="1"/>
    </xf>
    <xf numFmtId="0" fontId="34" fillId="12" borderId="17" xfId="0" applyFont="1" applyFill="1" applyBorder="1" applyAlignment="1">
      <alignment horizontal="center" vertical="center" wrapText="1"/>
    </xf>
    <xf numFmtId="3" fontId="30" fillId="12" borderId="20" xfId="0" applyNumberFormat="1" applyFont="1" applyFill="1" applyBorder="1" applyAlignment="1">
      <alignment horizontal="right" vertical="center"/>
    </xf>
    <xf numFmtId="3" fontId="34" fillId="12" borderId="20" xfId="0" applyNumberFormat="1" applyFont="1" applyFill="1" applyBorder="1" applyAlignment="1">
      <alignment vertical="center"/>
    </xf>
    <xf numFmtId="0" fontId="34" fillId="12" borderId="20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3" fontId="30" fillId="35" borderId="22" xfId="0" applyNumberFormat="1" applyFont="1" applyFill="1" applyBorder="1" applyAlignment="1">
      <alignment horizontal="right" vertical="center"/>
    </xf>
    <xf numFmtId="3" fontId="30" fillId="35" borderId="22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0" fontId="27" fillId="36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right" vertical="center"/>
    </xf>
    <xf numFmtId="3" fontId="8" fillId="34" borderId="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horizontal="right" vertical="center"/>
    </xf>
    <xf numFmtId="3" fontId="32" fillId="33" borderId="10" xfId="0" applyNumberFormat="1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3" fontId="8" fillId="33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35" fillId="0" borderId="26" xfId="0" applyFont="1" applyBorder="1" applyAlignment="1">
      <alignment horizontal="left" vertical="center" wrapText="1"/>
    </xf>
    <xf numFmtId="3" fontId="32" fillId="33" borderId="12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34" borderId="29" xfId="0" applyNumberFormat="1" applyFont="1" applyFill="1" applyBorder="1" applyAlignment="1">
      <alignment horizontal="right" vertical="center"/>
    </xf>
    <xf numFmtId="3" fontId="8" fillId="33" borderId="29" xfId="0" applyNumberFormat="1" applyFont="1" applyFill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3" fontId="32" fillId="2" borderId="11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4" fillId="3" borderId="14" xfId="0" applyFont="1" applyFill="1" applyBorder="1" applyAlignment="1">
      <alignment vertical="center"/>
    </xf>
    <xf numFmtId="0" fontId="34" fillId="3" borderId="18" xfId="0" applyFont="1" applyFill="1" applyBorder="1" applyAlignment="1">
      <alignment vertical="center"/>
    </xf>
    <xf numFmtId="0" fontId="34" fillId="3" borderId="10" xfId="0" applyFont="1" applyFill="1" applyBorder="1" applyAlignment="1">
      <alignment horizontal="center" vertical="center" wrapText="1"/>
    </xf>
    <xf numFmtId="3" fontId="30" fillId="3" borderId="11" xfId="0" applyNumberFormat="1" applyFont="1" applyFill="1" applyBorder="1" applyAlignment="1">
      <alignment horizontal="right" vertical="center"/>
    </xf>
    <xf numFmtId="3" fontId="30" fillId="3" borderId="12" xfId="0" applyNumberFormat="1" applyFont="1" applyFill="1" applyBorder="1" applyAlignment="1">
      <alignment vertical="center"/>
    </xf>
    <xf numFmtId="3" fontId="32" fillId="3" borderId="12" xfId="0" applyNumberFormat="1" applyFont="1" applyFill="1" applyBorder="1" applyAlignment="1">
      <alignment vertical="center"/>
    </xf>
    <xf numFmtId="0" fontId="29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30" fillId="12" borderId="14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27" fillId="36" borderId="14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3" fontId="30" fillId="3" borderId="11" xfId="0" applyNumberFormat="1" applyFont="1" applyFill="1" applyBorder="1" applyAlignment="1">
      <alignment vertical="center"/>
    </xf>
    <xf numFmtId="3" fontId="32" fillId="3" borderId="11" xfId="0" applyNumberFormat="1" applyFont="1" applyFill="1" applyBorder="1" applyAlignment="1">
      <alignment vertical="center"/>
    </xf>
    <xf numFmtId="0" fontId="29" fillId="3" borderId="1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3" fontId="3" fillId="0" borderId="0" xfId="0" applyNumberFormat="1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34" fillId="36" borderId="14" xfId="0" applyFont="1" applyFill="1" applyBorder="1" applyAlignment="1">
      <alignment vertical="center"/>
    </xf>
    <xf numFmtId="0" fontId="34" fillId="36" borderId="18" xfId="0" applyFont="1" applyFill="1" applyBorder="1" applyAlignment="1">
      <alignment vertical="center"/>
    </xf>
    <xf numFmtId="0" fontId="27" fillId="36" borderId="14" xfId="0" applyFont="1" applyFill="1" applyBorder="1" applyAlignment="1">
      <alignment horizontal="center" vertical="center"/>
    </xf>
    <xf numFmtId="0" fontId="27" fillId="36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 wrapText="1"/>
    </xf>
    <xf numFmtId="0" fontId="30" fillId="35" borderId="32" xfId="0" applyFont="1" applyFill="1" applyBorder="1" applyAlignment="1">
      <alignment horizontal="center" vertical="center" wrapText="1"/>
    </xf>
    <xf numFmtId="0" fontId="30" fillId="35" borderId="33" xfId="0" applyFont="1" applyFill="1" applyBorder="1" applyAlignment="1">
      <alignment horizontal="center" vertical="center" wrapText="1"/>
    </xf>
    <xf numFmtId="0" fontId="30" fillId="35" borderId="21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showZeros="0" tabSelected="1" zoomScaleSheetLayoutView="100" zoomScalePageLayoutView="0" workbookViewId="0" topLeftCell="A92">
      <selection activeCell="P101" sqref="P101:P105"/>
    </sheetView>
  </sheetViews>
  <sheetFormatPr defaultColWidth="9.00390625" defaultRowHeight="12.75"/>
  <cols>
    <col min="1" max="1" width="2.625" style="1" customWidth="1"/>
    <col min="2" max="2" width="6.375" style="1" customWidth="1"/>
    <col min="3" max="3" width="2.625" style="1" customWidth="1"/>
    <col min="4" max="4" width="2.125" style="1" customWidth="1"/>
    <col min="5" max="5" width="33.25390625" style="1" customWidth="1"/>
    <col min="6" max="6" width="6.625" style="1" customWidth="1"/>
    <col min="7" max="7" width="11.75390625" style="1" customWidth="1"/>
    <col min="8" max="8" width="11.875" style="1" customWidth="1"/>
    <col min="9" max="9" width="10.875" style="1" customWidth="1"/>
    <col min="10" max="10" width="11.25390625" style="1" customWidth="1"/>
    <col min="11" max="11" width="11.875" style="1" customWidth="1"/>
    <col min="12" max="12" width="7.75390625" style="1" customWidth="1"/>
    <col min="13" max="13" width="9.125" style="1" customWidth="1"/>
    <col min="14" max="14" width="10.00390625" style="1" customWidth="1"/>
    <col min="15" max="15" width="7.125" style="1" customWidth="1"/>
    <col min="16" max="16384" width="9.125" style="1" customWidth="1"/>
  </cols>
  <sheetData>
    <row r="1" spans="1:15" ht="15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1"/>
      <c r="L1" s="11"/>
      <c r="M1" s="11" t="s">
        <v>118</v>
      </c>
      <c r="N1" s="11"/>
      <c r="O1" s="12"/>
    </row>
    <row r="2" spans="1:15" ht="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3"/>
      <c r="O2" s="13"/>
    </row>
    <row r="3" spans="1:15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3"/>
      <c r="L3" s="13"/>
      <c r="M3" s="76" t="s">
        <v>121</v>
      </c>
      <c r="N3" s="76"/>
      <c r="O3" s="76"/>
    </row>
    <row r="4" spans="1:15" ht="14.25" customHeight="1">
      <c r="A4" s="10"/>
      <c r="B4" s="10"/>
      <c r="C4" s="10"/>
      <c r="D4" s="10"/>
      <c r="E4" s="14"/>
      <c r="F4" s="14"/>
      <c r="G4" s="10"/>
      <c r="H4" s="10"/>
      <c r="I4" s="10"/>
      <c r="J4" s="10"/>
      <c r="K4" s="13"/>
      <c r="L4" s="13"/>
      <c r="M4" s="13" t="s">
        <v>21</v>
      </c>
      <c r="N4" s="13"/>
      <c r="O4" s="13"/>
    </row>
    <row r="5" spans="1:15" ht="13.5" customHeight="1">
      <c r="A5" s="10"/>
      <c r="B5" s="10"/>
      <c r="C5" s="10"/>
      <c r="D5" s="10"/>
      <c r="E5" s="14"/>
      <c r="F5" s="14"/>
      <c r="G5" s="10"/>
      <c r="H5" s="10"/>
      <c r="I5" s="10"/>
      <c r="J5" s="10"/>
      <c r="K5" s="13"/>
      <c r="L5" s="13"/>
      <c r="M5" s="13" t="s">
        <v>120</v>
      </c>
      <c r="N5" s="13"/>
      <c r="O5" s="13"/>
    </row>
    <row r="6" spans="1:15" ht="15" customHeight="1">
      <c r="A6" s="217" t="s">
        <v>46</v>
      </c>
      <c r="B6" s="217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15"/>
    </row>
    <row r="7" spans="1:15" ht="6" customHeight="1">
      <c r="A7" s="16"/>
      <c r="B7" s="16"/>
      <c r="C7" s="15"/>
      <c r="D7" s="42"/>
      <c r="E7" s="17"/>
      <c r="F7" s="17"/>
      <c r="G7" s="15"/>
      <c r="H7" s="78"/>
      <c r="I7" s="78"/>
      <c r="J7" s="15"/>
      <c r="K7" s="15"/>
      <c r="L7" s="15"/>
      <c r="M7" s="15"/>
      <c r="N7" s="15"/>
      <c r="O7" s="15"/>
    </row>
    <row r="8" spans="1:15" s="2" customFormat="1" ht="13.5" customHeight="1">
      <c r="A8" s="220" t="s">
        <v>0</v>
      </c>
      <c r="B8" s="219" t="s">
        <v>2</v>
      </c>
      <c r="C8" s="234" t="s">
        <v>5</v>
      </c>
      <c r="D8" s="235"/>
      <c r="E8" s="219" t="s">
        <v>3</v>
      </c>
      <c r="F8" s="221" t="s">
        <v>15</v>
      </c>
      <c r="G8" s="219" t="s">
        <v>4</v>
      </c>
      <c r="H8" s="223" t="s">
        <v>43</v>
      </c>
      <c r="I8" s="221" t="s">
        <v>116</v>
      </c>
      <c r="J8" s="223" t="s">
        <v>47</v>
      </c>
      <c r="K8" s="226" t="s">
        <v>12</v>
      </c>
      <c r="L8" s="227"/>
      <c r="M8" s="227"/>
      <c r="N8" s="227"/>
      <c r="O8" s="221" t="s">
        <v>48</v>
      </c>
    </row>
    <row r="9" spans="1:15" s="2" customFormat="1" ht="37.5" customHeight="1">
      <c r="A9" s="220"/>
      <c r="B9" s="219"/>
      <c r="C9" s="236"/>
      <c r="D9" s="237"/>
      <c r="E9" s="219"/>
      <c r="F9" s="222"/>
      <c r="G9" s="219"/>
      <c r="H9" s="224"/>
      <c r="I9" s="225"/>
      <c r="J9" s="224"/>
      <c r="K9" s="81" t="s">
        <v>11</v>
      </c>
      <c r="L9" s="81" t="s">
        <v>16</v>
      </c>
      <c r="M9" s="77" t="s">
        <v>18</v>
      </c>
      <c r="N9" s="77" t="s">
        <v>13</v>
      </c>
      <c r="O9" s="222"/>
    </row>
    <row r="10" spans="1:15" s="2" customFormat="1" ht="9" customHeight="1">
      <c r="A10" s="18">
        <v>1</v>
      </c>
      <c r="B10" s="18">
        <v>2</v>
      </c>
      <c r="C10" s="232">
        <v>3</v>
      </c>
      <c r="D10" s="233"/>
      <c r="E10" s="18">
        <v>4</v>
      </c>
      <c r="F10" s="18">
        <v>5</v>
      </c>
      <c r="G10" s="18">
        <v>6</v>
      </c>
      <c r="H10" s="18">
        <v>7</v>
      </c>
      <c r="I10" s="18">
        <v>8</v>
      </c>
      <c r="J10" s="18">
        <v>9</v>
      </c>
      <c r="K10" s="18">
        <v>10</v>
      </c>
      <c r="L10" s="18">
        <v>11</v>
      </c>
      <c r="M10" s="18">
        <v>12</v>
      </c>
      <c r="N10" s="18">
        <v>13</v>
      </c>
      <c r="O10" s="18">
        <v>14</v>
      </c>
    </row>
    <row r="11" spans="1:17" s="2" customFormat="1" ht="17.25" customHeight="1">
      <c r="A11" s="44" t="s">
        <v>9</v>
      </c>
      <c r="B11" s="45"/>
      <c r="C11" s="230"/>
      <c r="D11" s="231"/>
      <c r="E11" s="108" t="s">
        <v>10</v>
      </c>
      <c r="F11" s="109">
        <v>2014</v>
      </c>
      <c r="G11" s="110">
        <f>G35+G47+G70+G12+G17+G90+G43+G32</f>
        <v>6591322</v>
      </c>
      <c r="H11" s="110">
        <f>H35+H47+H70+H12+H17+H90+H43+H32</f>
        <v>6434931</v>
      </c>
      <c r="I11" s="110">
        <f>I35+I47+I70+I12+I17+I90+I43+I32</f>
        <v>156391</v>
      </c>
      <c r="J11" s="110">
        <f>J35+J47+J70+J12+J17+J90+J43+J32</f>
        <v>6591322</v>
      </c>
      <c r="K11" s="110">
        <f>K35+K47+K70+K12+K17+K90+K43+K32</f>
        <v>6591322</v>
      </c>
      <c r="L11" s="110"/>
      <c r="M11" s="110"/>
      <c r="N11" s="110"/>
      <c r="O11" s="109"/>
      <c r="Q11" s="195"/>
    </row>
    <row r="12" spans="1:15" s="2" customFormat="1" ht="16.5" customHeight="1">
      <c r="A12" s="46"/>
      <c r="B12" s="48" t="s">
        <v>1</v>
      </c>
      <c r="C12" s="207"/>
      <c r="D12" s="208"/>
      <c r="E12" s="111" t="s">
        <v>32</v>
      </c>
      <c r="F12" s="48">
        <v>2014</v>
      </c>
      <c r="G12" s="106">
        <f>SUM(G13:G16)</f>
        <v>260294</v>
      </c>
      <c r="H12" s="106">
        <f>SUM(H13:H16)</f>
        <v>265120</v>
      </c>
      <c r="I12" s="106">
        <f>SUM(I13:I16)</f>
        <v>-4826</v>
      </c>
      <c r="J12" s="106">
        <f>SUM(J13:J16)</f>
        <v>260294</v>
      </c>
      <c r="K12" s="106">
        <f>SUM(K13:K16)</f>
        <v>260294</v>
      </c>
      <c r="L12" s="106"/>
      <c r="M12" s="106"/>
      <c r="N12" s="106"/>
      <c r="O12" s="107"/>
    </row>
    <row r="13" spans="1:15" s="2" customFormat="1" ht="25.5" customHeight="1">
      <c r="A13" s="91">
        <v>1</v>
      </c>
      <c r="B13" s="87" t="s">
        <v>33</v>
      </c>
      <c r="C13" s="200">
        <v>6050</v>
      </c>
      <c r="D13" s="201"/>
      <c r="E13" s="70" t="s">
        <v>78</v>
      </c>
      <c r="F13" s="43">
        <v>2014</v>
      </c>
      <c r="G13" s="31">
        <f>J13</f>
        <v>24600</v>
      </c>
      <c r="H13" s="75">
        <v>25000</v>
      </c>
      <c r="I13" s="31">
        <v>-400</v>
      </c>
      <c r="J13" s="75">
        <f>H13+I13</f>
        <v>24600</v>
      </c>
      <c r="K13" s="75">
        <f>J13</f>
        <v>24600</v>
      </c>
      <c r="L13" s="75"/>
      <c r="M13" s="20"/>
      <c r="N13" s="21"/>
      <c r="O13" s="25" t="s">
        <v>40</v>
      </c>
    </row>
    <row r="14" spans="1:15" s="2" customFormat="1" ht="23.25" customHeight="1">
      <c r="A14" s="144">
        <v>2</v>
      </c>
      <c r="B14" s="87" t="s">
        <v>33</v>
      </c>
      <c r="C14" s="200">
        <v>6050</v>
      </c>
      <c r="D14" s="201"/>
      <c r="E14" s="70" t="s">
        <v>35</v>
      </c>
      <c r="F14" s="43">
        <v>2014</v>
      </c>
      <c r="G14" s="31">
        <f>J14</f>
        <v>57820</v>
      </c>
      <c r="H14" s="75">
        <v>58120</v>
      </c>
      <c r="I14" s="31">
        <v>-300</v>
      </c>
      <c r="J14" s="75">
        <f>H14+I14</f>
        <v>57820</v>
      </c>
      <c r="K14" s="75">
        <f>J14</f>
        <v>57820</v>
      </c>
      <c r="L14" s="75"/>
      <c r="M14" s="20"/>
      <c r="N14" s="21"/>
      <c r="O14" s="25" t="s">
        <v>40</v>
      </c>
    </row>
    <row r="15" spans="1:15" s="2" customFormat="1" ht="36" customHeight="1">
      <c r="A15" s="145">
        <v>3</v>
      </c>
      <c r="B15" s="87" t="s">
        <v>33</v>
      </c>
      <c r="C15" s="200">
        <v>6050</v>
      </c>
      <c r="D15" s="201"/>
      <c r="E15" s="70" t="s">
        <v>66</v>
      </c>
      <c r="F15" s="43">
        <v>2014</v>
      </c>
      <c r="G15" s="31">
        <f>J15</f>
        <v>84140</v>
      </c>
      <c r="H15" s="75">
        <v>88000</v>
      </c>
      <c r="I15" s="31">
        <v>-3860</v>
      </c>
      <c r="J15" s="75">
        <f>H15+I15</f>
        <v>84140</v>
      </c>
      <c r="K15" s="75">
        <f>J15</f>
        <v>84140</v>
      </c>
      <c r="L15" s="75"/>
      <c r="M15" s="20"/>
      <c r="N15" s="21"/>
      <c r="O15" s="25" t="s">
        <v>40</v>
      </c>
    </row>
    <row r="16" spans="1:15" s="2" customFormat="1" ht="25.5" customHeight="1">
      <c r="A16" s="145">
        <v>4</v>
      </c>
      <c r="B16" s="87" t="s">
        <v>33</v>
      </c>
      <c r="C16" s="200">
        <v>6050</v>
      </c>
      <c r="D16" s="201"/>
      <c r="E16" s="70" t="s">
        <v>42</v>
      </c>
      <c r="F16" s="43">
        <v>2014</v>
      </c>
      <c r="G16" s="31">
        <f>J16</f>
        <v>93734</v>
      </c>
      <c r="H16" s="75">
        <v>94000</v>
      </c>
      <c r="I16" s="31">
        <v>-266</v>
      </c>
      <c r="J16" s="75">
        <f>H16+I16</f>
        <v>93734</v>
      </c>
      <c r="K16" s="75">
        <f>J16</f>
        <v>93734</v>
      </c>
      <c r="L16" s="75"/>
      <c r="M16" s="20"/>
      <c r="N16" s="21"/>
      <c r="O16" s="25" t="s">
        <v>40</v>
      </c>
    </row>
    <row r="17" spans="1:15" s="2" customFormat="1" ht="17.25" customHeight="1">
      <c r="A17" s="46"/>
      <c r="B17" s="48" t="s">
        <v>1</v>
      </c>
      <c r="C17" s="207"/>
      <c r="D17" s="208"/>
      <c r="E17" s="47" t="s">
        <v>6</v>
      </c>
      <c r="F17" s="48">
        <v>2014</v>
      </c>
      <c r="G17" s="106">
        <f>G18+G24</f>
        <v>2271713</v>
      </c>
      <c r="H17" s="106">
        <f>H18+H24</f>
        <v>2271713</v>
      </c>
      <c r="I17" s="106">
        <f>I18+I24</f>
        <v>0</v>
      </c>
      <c r="J17" s="106">
        <f>J18+J24</f>
        <v>2271713</v>
      </c>
      <c r="K17" s="106">
        <f>K18+K24</f>
        <v>2271713</v>
      </c>
      <c r="L17" s="106"/>
      <c r="M17" s="103"/>
      <c r="N17" s="103"/>
      <c r="O17" s="104"/>
    </row>
    <row r="18" spans="1:15" s="3" customFormat="1" ht="16.5" customHeight="1">
      <c r="A18" s="61"/>
      <c r="B18" s="67"/>
      <c r="C18" s="61"/>
      <c r="D18" s="68"/>
      <c r="E18" s="66" t="s">
        <v>24</v>
      </c>
      <c r="F18" s="62"/>
      <c r="G18" s="63">
        <f>SUM(G19:G21)</f>
        <v>1264931</v>
      </c>
      <c r="H18" s="63">
        <f>SUM(H19:H21)</f>
        <v>1264931</v>
      </c>
      <c r="I18" s="63">
        <f>SUM(I19:I21)</f>
        <v>0</v>
      </c>
      <c r="J18" s="63">
        <f>SUM(J19:J21)</f>
        <v>1264931</v>
      </c>
      <c r="K18" s="63">
        <f>SUM(K19:K21)</f>
        <v>1264931</v>
      </c>
      <c r="L18" s="63"/>
      <c r="M18" s="63"/>
      <c r="N18" s="63"/>
      <c r="O18" s="64"/>
    </row>
    <row r="19" spans="1:15" s="3" customFormat="1" ht="53.25" customHeight="1">
      <c r="A19" s="57">
        <v>5</v>
      </c>
      <c r="B19" s="19">
        <v>60013</v>
      </c>
      <c r="C19" s="202">
        <v>6050</v>
      </c>
      <c r="D19" s="229"/>
      <c r="E19" s="65" t="s">
        <v>36</v>
      </c>
      <c r="F19" s="43">
        <v>2014</v>
      </c>
      <c r="G19" s="20">
        <v>67035</v>
      </c>
      <c r="H19" s="51">
        <v>67035</v>
      </c>
      <c r="I19" s="20"/>
      <c r="J19" s="51">
        <f>SUM(K19:N19)</f>
        <v>67035</v>
      </c>
      <c r="K19" s="20">
        <v>67035</v>
      </c>
      <c r="L19" s="21"/>
      <c r="M19" s="22"/>
      <c r="N19" s="22"/>
      <c r="O19" s="23" t="s">
        <v>8</v>
      </c>
    </row>
    <row r="20" spans="1:15" s="3" customFormat="1" ht="42" customHeight="1">
      <c r="A20" s="57">
        <v>6</v>
      </c>
      <c r="B20" s="19">
        <v>60013</v>
      </c>
      <c r="C20" s="202">
        <v>6050</v>
      </c>
      <c r="D20" s="229"/>
      <c r="E20" s="65" t="s">
        <v>37</v>
      </c>
      <c r="F20" s="43">
        <v>2014</v>
      </c>
      <c r="G20" s="20">
        <v>67896</v>
      </c>
      <c r="H20" s="51">
        <v>67896</v>
      </c>
      <c r="I20" s="20"/>
      <c r="J20" s="51">
        <f>SUM(K20:N20)</f>
        <v>67896</v>
      </c>
      <c r="K20" s="20">
        <v>67896</v>
      </c>
      <c r="L20" s="21"/>
      <c r="M20" s="22"/>
      <c r="N20" s="22"/>
      <c r="O20" s="23" t="s">
        <v>8</v>
      </c>
    </row>
    <row r="21" spans="1:15" s="3" customFormat="1" ht="79.5" customHeight="1">
      <c r="A21" s="151">
        <v>7</v>
      </c>
      <c r="B21" s="27">
        <v>60013</v>
      </c>
      <c r="C21" s="215">
        <v>6050</v>
      </c>
      <c r="D21" s="228"/>
      <c r="E21" s="70" t="s">
        <v>85</v>
      </c>
      <c r="F21" s="43">
        <v>2014</v>
      </c>
      <c r="G21" s="31">
        <v>1130000</v>
      </c>
      <c r="H21" s="132">
        <v>1130000</v>
      </c>
      <c r="I21" s="31"/>
      <c r="J21" s="132">
        <f>H21+I21</f>
        <v>1130000</v>
      </c>
      <c r="K21" s="54">
        <v>1130000</v>
      </c>
      <c r="L21" s="55"/>
      <c r="M21" s="56"/>
      <c r="N21" s="55"/>
      <c r="O21" s="43" t="s">
        <v>8</v>
      </c>
    </row>
    <row r="22" spans="1:15" s="3" customFormat="1" ht="11.25" customHeight="1">
      <c r="A22" s="155"/>
      <c r="B22" s="156"/>
      <c r="C22" s="156"/>
      <c r="D22" s="156"/>
      <c r="E22" s="157"/>
      <c r="F22" s="158"/>
      <c r="G22" s="159"/>
      <c r="H22" s="159"/>
      <c r="I22" s="159"/>
      <c r="J22" s="159"/>
      <c r="K22" s="159"/>
      <c r="L22" s="160"/>
      <c r="M22" s="161"/>
      <c r="N22" s="160"/>
      <c r="O22" s="158"/>
    </row>
    <row r="23" spans="1:15" s="3" customFormat="1" ht="0.75" customHeight="1">
      <c r="A23" s="141"/>
      <c r="B23" s="88"/>
      <c r="C23" s="88"/>
      <c r="D23" s="88"/>
      <c r="E23" s="89"/>
      <c r="F23" s="90"/>
      <c r="G23" s="130"/>
      <c r="H23" s="130"/>
      <c r="I23" s="130"/>
      <c r="J23" s="130"/>
      <c r="K23" s="130"/>
      <c r="L23" s="142"/>
      <c r="M23" s="143"/>
      <c r="N23" s="142"/>
      <c r="O23" s="90"/>
    </row>
    <row r="24" spans="1:16" s="3" customFormat="1" ht="17.25" customHeight="1">
      <c r="A24" s="61"/>
      <c r="B24" s="67"/>
      <c r="C24" s="61"/>
      <c r="D24" s="68"/>
      <c r="E24" s="66" t="s">
        <v>25</v>
      </c>
      <c r="F24" s="67"/>
      <c r="G24" s="63">
        <f>SUM(G25:G31)</f>
        <v>1006782</v>
      </c>
      <c r="H24" s="63">
        <f>SUM(H25:H31)</f>
        <v>1006782</v>
      </c>
      <c r="I24" s="63">
        <f>SUM(I25:I31)</f>
        <v>0</v>
      </c>
      <c r="J24" s="63">
        <f>SUM(J25:J31)</f>
        <v>1006782</v>
      </c>
      <c r="K24" s="63">
        <f>SUM(K25:K31)</f>
        <v>1006782</v>
      </c>
      <c r="L24" s="63"/>
      <c r="M24" s="63"/>
      <c r="N24" s="63"/>
      <c r="O24" s="64"/>
      <c r="P24" s="186"/>
    </row>
    <row r="25" spans="1:15" s="3" customFormat="1" ht="21.75" customHeight="1">
      <c r="A25" s="154">
        <v>8</v>
      </c>
      <c r="B25" s="146">
        <v>60016</v>
      </c>
      <c r="C25" s="198">
        <v>6050</v>
      </c>
      <c r="D25" s="199"/>
      <c r="E25" s="147" t="s">
        <v>67</v>
      </c>
      <c r="F25" s="71">
        <v>2014</v>
      </c>
      <c r="G25" s="28">
        <v>528750</v>
      </c>
      <c r="H25" s="28">
        <v>528750</v>
      </c>
      <c r="I25" s="28"/>
      <c r="J25" s="52">
        <f aca="true" t="shared" si="0" ref="J25:J31">H25+I25</f>
        <v>528750</v>
      </c>
      <c r="K25" s="28">
        <v>528750</v>
      </c>
      <c r="L25" s="29"/>
      <c r="M25" s="148"/>
      <c r="N25" s="148"/>
      <c r="O25" s="149" t="s">
        <v>8</v>
      </c>
    </row>
    <row r="26" spans="1:15" s="3" customFormat="1" ht="21.75" customHeight="1">
      <c r="A26" s="164">
        <v>9</v>
      </c>
      <c r="B26" s="146">
        <v>60016</v>
      </c>
      <c r="C26" s="198">
        <v>6050</v>
      </c>
      <c r="D26" s="199"/>
      <c r="E26" s="147" t="s">
        <v>100</v>
      </c>
      <c r="F26" s="71">
        <v>2014</v>
      </c>
      <c r="G26" s="28">
        <v>155000</v>
      </c>
      <c r="H26" s="28">
        <v>155000</v>
      </c>
      <c r="I26" s="28"/>
      <c r="J26" s="52">
        <f>H26+I26</f>
        <v>155000</v>
      </c>
      <c r="K26" s="28">
        <v>155000</v>
      </c>
      <c r="L26" s="29"/>
      <c r="M26" s="148"/>
      <c r="N26" s="148"/>
      <c r="O26" s="149" t="s">
        <v>8</v>
      </c>
    </row>
    <row r="27" spans="1:15" s="3" customFormat="1" ht="62.25" customHeight="1">
      <c r="A27" s="164">
        <v>10</v>
      </c>
      <c r="B27" s="19">
        <v>60016</v>
      </c>
      <c r="C27" s="202">
        <v>6050</v>
      </c>
      <c r="D27" s="203"/>
      <c r="E27" s="136" t="s">
        <v>50</v>
      </c>
      <c r="F27" s="25">
        <v>2014</v>
      </c>
      <c r="G27" s="20">
        <v>35000</v>
      </c>
      <c r="H27" s="20">
        <v>35000</v>
      </c>
      <c r="I27" s="20"/>
      <c r="J27" s="51">
        <f t="shared" si="0"/>
        <v>35000</v>
      </c>
      <c r="K27" s="20">
        <v>35000</v>
      </c>
      <c r="L27" s="21"/>
      <c r="M27" s="22"/>
      <c r="N27" s="22"/>
      <c r="O27" s="23" t="s">
        <v>8</v>
      </c>
    </row>
    <row r="28" spans="1:15" s="3" customFormat="1" ht="24.75" customHeight="1">
      <c r="A28" s="164">
        <v>11</v>
      </c>
      <c r="B28" s="53">
        <v>60016</v>
      </c>
      <c r="C28" s="215">
        <v>6050</v>
      </c>
      <c r="D28" s="216"/>
      <c r="E28" s="135" t="s">
        <v>114</v>
      </c>
      <c r="F28" s="43">
        <v>2014</v>
      </c>
      <c r="G28" s="54">
        <v>58766</v>
      </c>
      <c r="H28" s="54">
        <v>58766</v>
      </c>
      <c r="I28" s="54"/>
      <c r="J28" s="132">
        <f>H28+I28</f>
        <v>58766</v>
      </c>
      <c r="K28" s="54">
        <v>58766</v>
      </c>
      <c r="L28" s="55"/>
      <c r="M28" s="133"/>
      <c r="N28" s="133"/>
      <c r="O28" s="134" t="s">
        <v>8</v>
      </c>
    </row>
    <row r="29" spans="1:15" s="3" customFormat="1" ht="25.5" customHeight="1">
      <c r="A29" s="189">
        <v>12</v>
      </c>
      <c r="B29" s="53">
        <v>60016</v>
      </c>
      <c r="C29" s="215">
        <v>6060</v>
      </c>
      <c r="D29" s="216"/>
      <c r="E29" s="135" t="s">
        <v>102</v>
      </c>
      <c r="F29" s="43">
        <v>2014</v>
      </c>
      <c r="G29" s="54">
        <v>81363</v>
      </c>
      <c r="H29" s="54">
        <v>81363</v>
      </c>
      <c r="I29" s="54"/>
      <c r="J29" s="132">
        <f t="shared" si="0"/>
        <v>81363</v>
      </c>
      <c r="K29" s="54">
        <v>81363</v>
      </c>
      <c r="L29" s="55"/>
      <c r="M29" s="133"/>
      <c r="N29" s="133"/>
      <c r="O29" s="134" t="s">
        <v>53</v>
      </c>
    </row>
    <row r="30" spans="1:15" s="3" customFormat="1" ht="26.25" customHeight="1">
      <c r="A30" s="189">
        <v>13</v>
      </c>
      <c r="B30" s="19">
        <v>60016</v>
      </c>
      <c r="C30" s="202">
        <v>6060</v>
      </c>
      <c r="D30" s="203"/>
      <c r="E30" s="136" t="s">
        <v>54</v>
      </c>
      <c r="F30" s="25">
        <v>2014</v>
      </c>
      <c r="G30" s="20">
        <v>137903</v>
      </c>
      <c r="H30" s="20">
        <v>137903</v>
      </c>
      <c r="I30" s="20"/>
      <c r="J30" s="51">
        <f t="shared" si="0"/>
        <v>137903</v>
      </c>
      <c r="K30" s="20">
        <v>137903</v>
      </c>
      <c r="L30" s="21"/>
      <c r="M30" s="22"/>
      <c r="N30" s="22"/>
      <c r="O30" s="23" t="s">
        <v>53</v>
      </c>
    </row>
    <row r="31" spans="1:15" s="3" customFormat="1" ht="26.25" customHeight="1">
      <c r="A31" s="189">
        <v>14</v>
      </c>
      <c r="B31" s="19">
        <v>60016</v>
      </c>
      <c r="C31" s="202">
        <v>6060</v>
      </c>
      <c r="D31" s="203"/>
      <c r="E31" s="136" t="s">
        <v>56</v>
      </c>
      <c r="F31" s="25">
        <v>2014</v>
      </c>
      <c r="G31" s="20">
        <v>10000</v>
      </c>
      <c r="H31" s="20">
        <v>10000</v>
      </c>
      <c r="I31" s="20"/>
      <c r="J31" s="51">
        <f t="shared" si="0"/>
        <v>10000</v>
      </c>
      <c r="K31" s="20">
        <v>10000</v>
      </c>
      <c r="L31" s="21"/>
      <c r="M31" s="22"/>
      <c r="N31" s="22"/>
      <c r="O31" s="23" t="s">
        <v>53</v>
      </c>
    </row>
    <row r="32" spans="1:15" s="3" customFormat="1" ht="18" customHeight="1">
      <c r="A32" s="46"/>
      <c r="B32" s="48" t="s">
        <v>1</v>
      </c>
      <c r="C32" s="207"/>
      <c r="D32" s="208"/>
      <c r="E32" s="47" t="s">
        <v>73</v>
      </c>
      <c r="F32" s="48">
        <v>2014</v>
      </c>
      <c r="G32" s="106">
        <f>SUM(G33:G34)</f>
        <v>222650</v>
      </c>
      <c r="H32" s="106">
        <f>SUM(H33:H34)</f>
        <v>222650</v>
      </c>
      <c r="I32" s="106">
        <f>SUM(I33:I34)</f>
        <v>0</v>
      </c>
      <c r="J32" s="106">
        <f>SUM(J33:J34)</f>
        <v>222650</v>
      </c>
      <c r="K32" s="106">
        <f>SUM(K33:K34)</f>
        <v>222650</v>
      </c>
      <c r="L32" s="106"/>
      <c r="M32" s="106"/>
      <c r="N32" s="106"/>
      <c r="O32" s="107"/>
    </row>
    <row r="33" spans="1:15" s="3" customFormat="1" ht="21" customHeight="1">
      <c r="A33" s="140">
        <v>15</v>
      </c>
      <c r="B33" s="87">
        <v>70005</v>
      </c>
      <c r="C33" s="200">
        <v>6050</v>
      </c>
      <c r="D33" s="201"/>
      <c r="E33" s="70" t="s">
        <v>74</v>
      </c>
      <c r="F33" s="43">
        <v>2014</v>
      </c>
      <c r="G33" s="31">
        <v>155000</v>
      </c>
      <c r="H33" s="75">
        <v>155000</v>
      </c>
      <c r="I33" s="31"/>
      <c r="J33" s="75">
        <f>H33+I33</f>
        <v>155000</v>
      </c>
      <c r="K33" s="75">
        <v>155000</v>
      </c>
      <c r="L33" s="75"/>
      <c r="M33" s="20"/>
      <c r="N33" s="21"/>
      <c r="O33" s="134" t="s">
        <v>8</v>
      </c>
    </row>
    <row r="34" spans="1:15" s="3" customFormat="1" ht="29.25" customHeight="1">
      <c r="A34" s="162">
        <v>16</v>
      </c>
      <c r="B34" s="87">
        <v>70005</v>
      </c>
      <c r="C34" s="200">
        <v>6050</v>
      </c>
      <c r="D34" s="201"/>
      <c r="E34" s="70" t="s">
        <v>101</v>
      </c>
      <c r="F34" s="43">
        <v>2014</v>
      </c>
      <c r="G34" s="31">
        <f>K34</f>
        <v>67650</v>
      </c>
      <c r="H34" s="75">
        <v>67650</v>
      </c>
      <c r="I34" s="31"/>
      <c r="J34" s="75">
        <f>H34+I34</f>
        <v>67650</v>
      </c>
      <c r="K34" s="75">
        <v>67650</v>
      </c>
      <c r="L34" s="75"/>
      <c r="M34" s="20"/>
      <c r="N34" s="21"/>
      <c r="O34" s="134" t="s">
        <v>8</v>
      </c>
    </row>
    <row r="35" spans="1:15" ht="18" customHeight="1">
      <c r="A35" s="165"/>
      <c r="B35" s="48"/>
      <c r="C35" s="205"/>
      <c r="D35" s="206"/>
      <c r="E35" s="86" t="s">
        <v>7</v>
      </c>
      <c r="F35" s="105">
        <v>2014</v>
      </c>
      <c r="G35" s="106">
        <f>SUM(G36:G42)</f>
        <v>369050</v>
      </c>
      <c r="H35" s="106">
        <f>SUM(H36:H42)</f>
        <v>369050</v>
      </c>
      <c r="I35" s="106">
        <f>SUM(I36:I42)</f>
        <v>0</v>
      </c>
      <c r="J35" s="106">
        <f>SUM(J36:J42)</f>
        <v>369050</v>
      </c>
      <c r="K35" s="106">
        <f>SUM(K36:K42)</f>
        <v>369050</v>
      </c>
      <c r="L35" s="107">
        <f>SUM(L36:L36)</f>
        <v>0</v>
      </c>
      <c r="M35" s="104"/>
      <c r="N35" s="104"/>
      <c r="O35" s="50"/>
    </row>
    <row r="36" spans="1:15" ht="21" customHeight="1">
      <c r="A36" s="129">
        <v>17</v>
      </c>
      <c r="B36" s="24">
        <v>75023</v>
      </c>
      <c r="C36" s="200">
        <v>6060</v>
      </c>
      <c r="D36" s="204"/>
      <c r="E36" s="69" t="s">
        <v>79</v>
      </c>
      <c r="F36" s="25">
        <v>2014</v>
      </c>
      <c r="G36" s="26">
        <f aca="true" t="shared" si="1" ref="G36:G42">J36</f>
        <v>207000</v>
      </c>
      <c r="H36" s="51">
        <v>207000</v>
      </c>
      <c r="I36" s="26"/>
      <c r="J36" s="51">
        <f aca="true" t="shared" si="2" ref="J36:J42">H36+I36</f>
        <v>207000</v>
      </c>
      <c r="K36" s="20">
        <f aca="true" t="shared" si="3" ref="K36:K42">J36</f>
        <v>207000</v>
      </c>
      <c r="L36" s="21"/>
      <c r="M36" s="127"/>
      <c r="N36" s="127"/>
      <c r="O36" s="25" t="s">
        <v>20</v>
      </c>
    </row>
    <row r="37" spans="1:15" ht="21" customHeight="1">
      <c r="A37" s="139">
        <v>18</v>
      </c>
      <c r="B37" s="24">
        <v>75023</v>
      </c>
      <c r="C37" s="200">
        <v>6060</v>
      </c>
      <c r="D37" s="204"/>
      <c r="E37" s="69" t="s">
        <v>38</v>
      </c>
      <c r="F37" s="25">
        <v>2014</v>
      </c>
      <c r="G37" s="26">
        <f t="shared" si="1"/>
        <v>19600</v>
      </c>
      <c r="H37" s="51">
        <v>19600</v>
      </c>
      <c r="I37" s="26"/>
      <c r="J37" s="51">
        <f t="shared" si="2"/>
        <v>19600</v>
      </c>
      <c r="K37" s="28">
        <f t="shared" si="3"/>
        <v>19600</v>
      </c>
      <c r="L37" s="29"/>
      <c r="M37" s="30"/>
      <c r="N37" s="30"/>
      <c r="O37" s="71" t="s">
        <v>20</v>
      </c>
    </row>
    <row r="38" spans="1:15" ht="24.75" customHeight="1">
      <c r="A38" s="187">
        <v>19</v>
      </c>
      <c r="B38" s="24">
        <v>75023</v>
      </c>
      <c r="C38" s="200">
        <v>6060</v>
      </c>
      <c r="D38" s="204"/>
      <c r="E38" s="69" t="s">
        <v>81</v>
      </c>
      <c r="F38" s="25">
        <v>2014</v>
      </c>
      <c r="G38" s="26">
        <f t="shared" si="1"/>
        <v>18450</v>
      </c>
      <c r="H38" s="26">
        <v>18450</v>
      </c>
      <c r="I38" s="26"/>
      <c r="J38" s="51">
        <f t="shared" si="2"/>
        <v>18450</v>
      </c>
      <c r="K38" s="28">
        <f t="shared" si="3"/>
        <v>18450</v>
      </c>
      <c r="L38" s="29"/>
      <c r="M38" s="30"/>
      <c r="N38" s="30"/>
      <c r="O38" s="71" t="s">
        <v>20</v>
      </c>
    </row>
    <row r="39" spans="1:15" ht="25.5" customHeight="1">
      <c r="A39" s="187">
        <v>20</v>
      </c>
      <c r="B39" s="24">
        <v>75023</v>
      </c>
      <c r="C39" s="200">
        <v>6060</v>
      </c>
      <c r="D39" s="204"/>
      <c r="E39" s="69" t="s">
        <v>68</v>
      </c>
      <c r="F39" s="25">
        <v>2014</v>
      </c>
      <c r="G39" s="26">
        <f t="shared" si="1"/>
        <v>15000</v>
      </c>
      <c r="H39" s="26">
        <v>15000</v>
      </c>
      <c r="I39" s="26"/>
      <c r="J39" s="51">
        <f t="shared" si="2"/>
        <v>15000</v>
      </c>
      <c r="K39" s="28">
        <f t="shared" si="3"/>
        <v>15000</v>
      </c>
      <c r="L39" s="29"/>
      <c r="M39" s="30"/>
      <c r="N39" s="30"/>
      <c r="O39" s="71" t="s">
        <v>20</v>
      </c>
    </row>
    <row r="40" spans="1:15" ht="32.25" customHeight="1">
      <c r="A40" s="187">
        <v>21</v>
      </c>
      <c r="B40" s="24">
        <v>75023</v>
      </c>
      <c r="C40" s="200">
        <v>6060</v>
      </c>
      <c r="D40" s="204"/>
      <c r="E40" s="69" t="s">
        <v>104</v>
      </c>
      <c r="F40" s="25">
        <v>2014</v>
      </c>
      <c r="G40" s="26">
        <f t="shared" si="1"/>
        <v>40000</v>
      </c>
      <c r="H40" s="26">
        <v>40000</v>
      </c>
      <c r="I40" s="26"/>
      <c r="J40" s="51">
        <f t="shared" si="2"/>
        <v>40000</v>
      </c>
      <c r="K40" s="20">
        <f t="shared" si="3"/>
        <v>40000</v>
      </c>
      <c r="L40" s="21"/>
      <c r="M40" s="127"/>
      <c r="N40" s="127"/>
      <c r="O40" s="25" t="s">
        <v>20</v>
      </c>
    </row>
    <row r="41" spans="1:15" ht="21.75" customHeight="1">
      <c r="A41" s="187">
        <v>22</v>
      </c>
      <c r="B41" s="24">
        <v>75023</v>
      </c>
      <c r="C41" s="200">
        <v>6060</v>
      </c>
      <c r="D41" s="204"/>
      <c r="E41" s="69" t="s">
        <v>69</v>
      </c>
      <c r="F41" s="25">
        <v>2014</v>
      </c>
      <c r="G41" s="26">
        <f t="shared" si="1"/>
        <v>9000</v>
      </c>
      <c r="H41" s="26">
        <v>9000</v>
      </c>
      <c r="I41" s="26"/>
      <c r="J41" s="51">
        <f t="shared" si="2"/>
        <v>9000</v>
      </c>
      <c r="K41" s="20">
        <f t="shared" si="3"/>
        <v>9000</v>
      </c>
      <c r="L41" s="21"/>
      <c r="M41" s="127"/>
      <c r="N41" s="127"/>
      <c r="O41" s="23" t="s">
        <v>8</v>
      </c>
    </row>
    <row r="42" spans="1:15" ht="25.5" customHeight="1">
      <c r="A42" s="187">
        <v>23</v>
      </c>
      <c r="B42" s="24">
        <v>75023</v>
      </c>
      <c r="C42" s="200">
        <v>6060</v>
      </c>
      <c r="D42" s="204"/>
      <c r="E42" s="69" t="s">
        <v>103</v>
      </c>
      <c r="F42" s="25">
        <v>2014</v>
      </c>
      <c r="G42" s="26">
        <f t="shared" si="1"/>
        <v>60000</v>
      </c>
      <c r="H42" s="26">
        <v>60000</v>
      </c>
      <c r="I42" s="26"/>
      <c r="J42" s="51">
        <f t="shared" si="2"/>
        <v>60000</v>
      </c>
      <c r="K42" s="28">
        <f t="shared" si="3"/>
        <v>60000</v>
      </c>
      <c r="L42" s="29"/>
      <c r="M42" s="30"/>
      <c r="N42" s="30"/>
      <c r="O42" s="23" t="s">
        <v>8</v>
      </c>
    </row>
    <row r="43" spans="1:15" ht="18.75" customHeight="1">
      <c r="A43" s="188"/>
      <c r="B43" s="48"/>
      <c r="C43" s="205"/>
      <c r="D43" s="206"/>
      <c r="E43" s="86" t="s">
        <v>70</v>
      </c>
      <c r="F43" s="105">
        <v>2014</v>
      </c>
      <c r="G43" s="106">
        <f>SUM(G44:G46)</f>
        <v>90000</v>
      </c>
      <c r="H43" s="106">
        <f>SUM(H44:H46)</f>
        <v>90000</v>
      </c>
      <c r="I43" s="106">
        <f>SUM(I44:I46)</f>
        <v>0</v>
      </c>
      <c r="J43" s="106">
        <f>SUM(J44:J46)</f>
        <v>90000</v>
      </c>
      <c r="K43" s="106">
        <f>SUM(K44:K46)</f>
        <v>90000</v>
      </c>
      <c r="L43" s="107">
        <f>SUM(L44:L44)</f>
        <v>0</v>
      </c>
      <c r="M43" s="104"/>
      <c r="N43" s="104"/>
      <c r="O43" s="50"/>
    </row>
    <row r="44" spans="1:15" ht="21" customHeight="1">
      <c r="A44" s="139">
        <v>24</v>
      </c>
      <c r="B44" s="24">
        <v>75412</v>
      </c>
      <c r="C44" s="200">
        <v>6050</v>
      </c>
      <c r="D44" s="204"/>
      <c r="E44" s="69" t="s">
        <v>91</v>
      </c>
      <c r="F44" s="25">
        <v>2014</v>
      </c>
      <c r="G44" s="26">
        <f>J44</f>
        <v>60000</v>
      </c>
      <c r="H44" s="51">
        <v>60000</v>
      </c>
      <c r="I44" s="26"/>
      <c r="J44" s="51">
        <f>H44+I44</f>
        <v>60000</v>
      </c>
      <c r="K44" s="20">
        <f>J44</f>
        <v>60000</v>
      </c>
      <c r="L44" s="21"/>
      <c r="M44" s="127"/>
      <c r="N44" s="127"/>
      <c r="O44" s="71" t="s">
        <v>61</v>
      </c>
    </row>
    <row r="45" spans="1:15" ht="23.25" customHeight="1">
      <c r="A45" s="162">
        <v>25</v>
      </c>
      <c r="B45" s="24">
        <v>75412</v>
      </c>
      <c r="C45" s="200">
        <v>6060</v>
      </c>
      <c r="D45" s="204"/>
      <c r="E45" s="69" t="s">
        <v>75</v>
      </c>
      <c r="F45" s="25">
        <v>2014</v>
      </c>
      <c r="G45" s="26">
        <f>J45</f>
        <v>15000</v>
      </c>
      <c r="H45" s="51">
        <v>15000</v>
      </c>
      <c r="I45" s="26"/>
      <c r="J45" s="51">
        <f>H45+I45</f>
        <v>15000</v>
      </c>
      <c r="K45" s="20">
        <f>J45</f>
        <v>15000</v>
      </c>
      <c r="L45" s="21"/>
      <c r="M45" s="127"/>
      <c r="N45" s="127"/>
      <c r="O45" s="25" t="s">
        <v>84</v>
      </c>
    </row>
    <row r="46" spans="1:15" ht="23.25" customHeight="1">
      <c r="A46" s="162">
        <v>26</v>
      </c>
      <c r="B46" s="24">
        <v>75412</v>
      </c>
      <c r="C46" s="200">
        <v>6060</v>
      </c>
      <c r="D46" s="204"/>
      <c r="E46" s="69" t="s">
        <v>87</v>
      </c>
      <c r="F46" s="25">
        <v>2014</v>
      </c>
      <c r="G46" s="26">
        <f>J46</f>
        <v>15000</v>
      </c>
      <c r="H46" s="51">
        <v>15000</v>
      </c>
      <c r="I46" s="26"/>
      <c r="J46" s="51">
        <f>H46+I46</f>
        <v>15000</v>
      </c>
      <c r="K46" s="20">
        <f>J46</f>
        <v>15000</v>
      </c>
      <c r="L46" s="21"/>
      <c r="M46" s="127"/>
      <c r="N46" s="127"/>
      <c r="O46" s="25" t="s">
        <v>84</v>
      </c>
    </row>
    <row r="47" spans="1:15" ht="18" customHeight="1">
      <c r="A47" s="128"/>
      <c r="B47" s="48"/>
      <c r="C47" s="205"/>
      <c r="D47" s="206"/>
      <c r="E47" s="86" t="s">
        <v>29</v>
      </c>
      <c r="F47" s="105">
        <v>2014</v>
      </c>
      <c r="G47" s="106">
        <f>G48+G60+G63+G65</f>
        <v>2266617</v>
      </c>
      <c r="H47" s="106">
        <f>H48+H60+H63+H65</f>
        <v>2123400</v>
      </c>
      <c r="I47" s="106">
        <f>I48+I60+I63+I65</f>
        <v>143217</v>
      </c>
      <c r="J47" s="106">
        <f>J48+J60+J63+J65</f>
        <v>2266617</v>
      </c>
      <c r="K47" s="106">
        <f>K48+K60+K63+K65</f>
        <v>2266617</v>
      </c>
      <c r="L47" s="107"/>
      <c r="M47" s="49"/>
      <c r="N47" s="49"/>
      <c r="O47" s="50"/>
    </row>
    <row r="48" spans="1:15" ht="16.5" customHeight="1">
      <c r="A48" s="173"/>
      <c r="B48" s="174"/>
      <c r="C48" s="175"/>
      <c r="D48" s="176"/>
      <c r="E48" s="182" t="s">
        <v>111</v>
      </c>
      <c r="F48" s="177"/>
      <c r="G48" s="178">
        <f>SUM(G49:G59)</f>
        <v>1055100</v>
      </c>
      <c r="H48" s="178">
        <f>SUM(H49:H59)</f>
        <v>840900</v>
      </c>
      <c r="I48" s="178">
        <f>SUM(I49:I59)</f>
        <v>214200</v>
      </c>
      <c r="J48" s="178">
        <f>SUM(J49:J59)</f>
        <v>1055100</v>
      </c>
      <c r="K48" s="178">
        <f>SUM(K49:K59)</f>
        <v>1055100</v>
      </c>
      <c r="L48" s="179"/>
      <c r="M48" s="180"/>
      <c r="N48" s="180"/>
      <c r="O48" s="181"/>
    </row>
    <row r="49" spans="1:15" ht="17.25" customHeight="1">
      <c r="A49" s="79">
        <v>27</v>
      </c>
      <c r="B49" s="24">
        <v>80101</v>
      </c>
      <c r="C49" s="200">
        <v>6050</v>
      </c>
      <c r="D49" s="204"/>
      <c r="E49" s="69" t="s">
        <v>62</v>
      </c>
      <c r="F49" s="43">
        <v>2014</v>
      </c>
      <c r="G49" s="26">
        <v>26000</v>
      </c>
      <c r="H49" s="28">
        <v>26000</v>
      </c>
      <c r="I49" s="26"/>
      <c r="J49" s="51">
        <f>H49+I49</f>
        <v>26000</v>
      </c>
      <c r="K49" s="28">
        <v>26000</v>
      </c>
      <c r="L49" s="29"/>
      <c r="M49" s="30"/>
      <c r="N49" s="30"/>
      <c r="O49" s="71" t="s">
        <v>31</v>
      </c>
    </row>
    <row r="50" spans="1:15" ht="17.25" customHeight="1">
      <c r="A50" s="162">
        <v>28</v>
      </c>
      <c r="B50" s="24">
        <v>80101</v>
      </c>
      <c r="C50" s="200">
        <v>6050</v>
      </c>
      <c r="D50" s="204"/>
      <c r="E50" s="69" t="s">
        <v>88</v>
      </c>
      <c r="F50" s="43">
        <v>2014</v>
      </c>
      <c r="G50" s="26">
        <f>K50</f>
        <v>147000</v>
      </c>
      <c r="H50" s="26">
        <v>147000</v>
      </c>
      <c r="I50" s="26"/>
      <c r="J50" s="51">
        <f>H50+I50</f>
        <v>147000</v>
      </c>
      <c r="K50" s="28">
        <f aca="true" t="shared" si="4" ref="K50:K55">J50</f>
        <v>147000</v>
      </c>
      <c r="L50" s="29"/>
      <c r="M50" s="30"/>
      <c r="N50" s="30"/>
      <c r="O50" s="71" t="s">
        <v>61</v>
      </c>
    </row>
    <row r="51" spans="1:15" ht="29.25" customHeight="1">
      <c r="A51" s="187">
        <v>29</v>
      </c>
      <c r="B51" s="24">
        <v>80101</v>
      </c>
      <c r="C51" s="200">
        <v>6050</v>
      </c>
      <c r="D51" s="201"/>
      <c r="E51" s="69" t="s">
        <v>92</v>
      </c>
      <c r="F51" s="43">
        <v>2014</v>
      </c>
      <c r="G51" s="26">
        <f>K51</f>
        <v>150000</v>
      </c>
      <c r="H51" s="26">
        <v>150000</v>
      </c>
      <c r="I51" s="26"/>
      <c r="J51" s="51">
        <f>H51+I51</f>
        <v>150000</v>
      </c>
      <c r="K51" s="28">
        <f t="shared" si="4"/>
        <v>150000</v>
      </c>
      <c r="L51" s="29"/>
      <c r="M51" s="30"/>
      <c r="N51" s="30"/>
      <c r="O51" s="25" t="s">
        <v>31</v>
      </c>
    </row>
    <row r="52" spans="1:15" ht="21.75" customHeight="1">
      <c r="A52" s="187">
        <v>30</v>
      </c>
      <c r="B52" s="24">
        <v>80101</v>
      </c>
      <c r="C52" s="200">
        <v>6050</v>
      </c>
      <c r="D52" s="201"/>
      <c r="E52" s="69" t="s">
        <v>117</v>
      </c>
      <c r="F52" s="25">
        <v>2014</v>
      </c>
      <c r="G52" s="26">
        <f>J52</f>
        <v>155000</v>
      </c>
      <c r="H52" s="20">
        <v>65800</v>
      </c>
      <c r="I52" s="26">
        <v>89200</v>
      </c>
      <c r="J52" s="51">
        <f>H52+I52</f>
        <v>155000</v>
      </c>
      <c r="K52" s="20">
        <f t="shared" si="4"/>
        <v>155000</v>
      </c>
      <c r="L52" s="21"/>
      <c r="M52" s="127"/>
      <c r="N52" s="127"/>
      <c r="O52" s="25" t="s">
        <v>31</v>
      </c>
    </row>
    <row r="53" spans="1:15" ht="40.5" customHeight="1">
      <c r="A53" s="187">
        <v>31</v>
      </c>
      <c r="B53" s="24">
        <v>80101</v>
      </c>
      <c r="C53" s="200">
        <v>6050</v>
      </c>
      <c r="D53" s="204"/>
      <c r="E53" s="69" t="s">
        <v>90</v>
      </c>
      <c r="F53" s="25">
        <v>2014</v>
      </c>
      <c r="G53" s="26">
        <f>K53</f>
        <v>80000</v>
      </c>
      <c r="H53" s="20">
        <v>80000</v>
      </c>
      <c r="I53" s="26"/>
      <c r="J53" s="51">
        <f aca="true" t="shared" si="5" ref="J53:J61">H53+I53</f>
        <v>80000</v>
      </c>
      <c r="K53" s="20">
        <f t="shared" si="4"/>
        <v>80000</v>
      </c>
      <c r="L53" s="21"/>
      <c r="M53" s="127"/>
      <c r="N53" s="127"/>
      <c r="O53" s="25" t="s">
        <v>61</v>
      </c>
    </row>
    <row r="54" spans="1:15" ht="17.25" customHeight="1">
      <c r="A54" s="197">
        <v>32</v>
      </c>
      <c r="B54" s="24">
        <v>80101</v>
      </c>
      <c r="C54" s="200">
        <v>6050</v>
      </c>
      <c r="D54" s="201"/>
      <c r="E54" s="69" t="s">
        <v>119</v>
      </c>
      <c r="F54" s="43">
        <v>2014</v>
      </c>
      <c r="G54" s="26">
        <f>K54</f>
        <v>125000</v>
      </c>
      <c r="H54" s="26"/>
      <c r="I54" s="26">
        <v>125000</v>
      </c>
      <c r="J54" s="51">
        <f>H54+I54</f>
        <v>125000</v>
      </c>
      <c r="K54" s="28">
        <f t="shared" si="4"/>
        <v>125000</v>
      </c>
      <c r="L54" s="29"/>
      <c r="M54" s="30"/>
      <c r="N54" s="30"/>
      <c r="O54" s="25" t="s">
        <v>31</v>
      </c>
    </row>
    <row r="55" spans="1:15" ht="29.25" customHeight="1">
      <c r="A55" s="197">
        <v>33</v>
      </c>
      <c r="B55" s="24">
        <v>80101</v>
      </c>
      <c r="C55" s="200">
        <v>6060</v>
      </c>
      <c r="D55" s="201"/>
      <c r="E55" s="69" t="s">
        <v>106</v>
      </c>
      <c r="F55" s="43">
        <v>2014</v>
      </c>
      <c r="G55" s="26">
        <f>K55</f>
        <v>147600</v>
      </c>
      <c r="H55" s="26">
        <v>147600</v>
      </c>
      <c r="I55" s="26"/>
      <c r="J55" s="51">
        <f t="shared" si="5"/>
        <v>147600</v>
      </c>
      <c r="K55" s="28">
        <f t="shared" si="4"/>
        <v>147600</v>
      </c>
      <c r="L55" s="29"/>
      <c r="M55" s="30"/>
      <c r="N55" s="30"/>
      <c r="O55" s="25" t="s">
        <v>31</v>
      </c>
    </row>
    <row r="56" spans="1:15" ht="26.25" customHeight="1">
      <c r="A56" s="197">
        <v>34</v>
      </c>
      <c r="B56" s="24">
        <v>80101</v>
      </c>
      <c r="C56" s="200">
        <v>6060</v>
      </c>
      <c r="D56" s="204"/>
      <c r="E56" s="69" t="s">
        <v>63</v>
      </c>
      <c r="F56" s="43">
        <v>2014</v>
      </c>
      <c r="G56" s="26">
        <v>23500</v>
      </c>
      <c r="H56" s="28">
        <v>23500</v>
      </c>
      <c r="I56" s="26"/>
      <c r="J56" s="51">
        <f t="shared" si="5"/>
        <v>23500</v>
      </c>
      <c r="K56" s="28">
        <v>23500</v>
      </c>
      <c r="L56" s="29"/>
      <c r="M56" s="30"/>
      <c r="N56" s="30"/>
      <c r="O56" s="71" t="s">
        <v>31</v>
      </c>
    </row>
    <row r="57" spans="1:15" ht="34.5" customHeight="1">
      <c r="A57" s="197">
        <v>35</v>
      </c>
      <c r="B57" s="24">
        <v>80101</v>
      </c>
      <c r="C57" s="200">
        <v>6060</v>
      </c>
      <c r="D57" s="204"/>
      <c r="E57" s="69" t="s">
        <v>86</v>
      </c>
      <c r="F57" s="43">
        <v>2014</v>
      </c>
      <c r="G57" s="26">
        <v>31000</v>
      </c>
      <c r="H57" s="20">
        <v>31000</v>
      </c>
      <c r="I57" s="26"/>
      <c r="J57" s="51">
        <f t="shared" si="5"/>
        <v>31000</v>
      </c>
      <c r="K57" s="20">
        <v>31000</v>
      </c>
      <c r="L57" s="21"/>
      <c r="M57" s="127"/>
      <c r="N57" s="127"/>
      <c r="O57" s="25" t="s">
        <v>31</v>
      </c>
    </row>
    <row r="58" spans="1:15" ht="16.5" customHeight="1">
      <c r="A58" s="197">
        <v>36</v>
      </c>
      <c r="B58" s="24">
        <v>80101</v>
      </c>
      <c r="C58" s="200">
        <v>6060</v>
      </c>
      <c r="D58" s="204"/>
      <c r="E58" s="69" t="s">
        <v>51</v>
      </c>
      <c r="F58" s="25">
        <v>2014</v>
      </c>
      <c r="G58" s="26">
        <v>15000</v>
      </c>
      <c r="H58" s="20">
        <v>15000</v>
      </c>
      <c r="I58" s="26"/>
      <c r="J58" s="51">
        <f t="shared" si="5"/>
        <v>15000</v>
      </c>
      <c r="K58" s="20">
        <v>15000</v>
      </c>
      <c r="L58" s="21"/>
      <c r="M58" s="127"/>
      <c r="N58" s="127"/>
      <c r="O58" s="25" t="s">
        <v>31</v>
      </c>
    </row>
    <row r="59" spans="1:15" ht="27" customHeight="1">
      <c r="A59" s="197">
        <v>37</v>
      </c>
      <c r="B59" s="24">
        <v>80101</v>
      </c>
      <c r="C59" s="200">
        <v>6060</v>
      </c>
      <c r="D59" s="204"/>
      <c r="E59" s="69" t="s">
        <v>89</v>
      </c>
      <c r="F59" s="25">
        <v>2014</v>
      </c>
      <c r="G59" s="26">
        <v>155000</v>
      </c>
      <c r="H59" s="20">
        <v>155000</v>
      </c>
      <c r="I59" s="26"/>
      <c r="J59" s="51">
        <f t="shared" si="5"/>
        <v>155000</v>
      </c>
      <c r="K59" s="20">
        <f>J59</f>
        <v>155000</v>
      </c>
      <c r="L59" s="21"/>
      <c r="M59" s="127"/>
      <c r="N59" s="127"/>
      <c r="O59" s="25" t="s">
        <v>31</v>
      </c>
    </row>
    <row r="60" spans="1:15" ht="16.5" customHeight="1">
      <c r="A60" s="173"/>
      <c r="B60" s="174"/>
      <c r="C60" s="175"/>
      <c r="D60" s="176"/>
      <c r="E60" s="182" t="s">
        <v>108</v>
      </c>
      <c r="F60" s="193"/>
      <c r="G60" s="178">
        <f>SUM(G61:G61:G62)</f>
        <v>223000</v>
      </c>
      <c r="H60" s="178">
        <f>SUM(H61:H61:H62)</f>
        <v>223000</v>
      </c>
      <c r="I60" s="178">
        <f>SUM(I61:I61:I62)</f>
        <v>0</v>
      </c>
      <c r="J60" s="178">
        <f>SUM(J61:J61:J62)</f>
        <v>223000</v>
      </c>
      <c r="K60" s="178">
        <f>SUM(K61:K61:K62)</f>
        <v>223000</v>
      </c>
      <c r="L60" s="190"/>
      <c r="M60" s="191"/>
      <c r="N60" s="191"/>
      <c r="O60" s="192"/>
    </row>
    <row r="61" spans="1:15" ht="28.5" customHeight="1">
      <c r="A61" s="170">
        <v>38</v>
      </c>
      <c r="B61" s="24">
        <v>80104</v>
      </c>
      <c r="C61" s="200">
        <v>6050</v>
      </c>
      <c r="D61" s="204"/>
      <c r="E61" s="69" t="s">
        <v>64</v>
      </c>
      <c r="F61" s="43">
        <v>2014</v>
      </c>
      <c r="G61" s="26">
        <v>200000</v>
      </c>
      <c r="H61" s="28">
        <v>200000</v>
      </c>
      <c r="I61" s="26"/>
      <c r="J61" s="51">
        <f t="shared" si="5"/>
        <v>200000</v>
      </c>
      <c r="K61" s="28">
        <v>200000</v>
      </c>
      <c r="L61" s="29"/>
      <c r="M61" s="30"/>
      <c r="N61" s="30"/>
      <c r="O61" s="71" t="s">
        <v>61</v>
      </c>
    </row>
    <row r="62" spans="1:15" ht="32.25" customHeight="1">
      <c r="A62" s="187">
        <v>39</v>
      </c>
      <c r="B62" s="24">
        <v>80104</v>
      </c>
      <c r="C62" s="200">
        <v>6060</v>
      </c>
      <c r="D62" s="204"/>
      <c r="E62" s="69" t="s">
        <v>115</v>
      </c>
      <c r="F62" s="25">
        <v>2014</v>
      </c>
      <c r="G62" s="26">
        <v>23000</v>
      </c>
      <c r="H62" s="20">
        <v>23000</v>
      </c>
      <c r="I62" s="26"/>
      <c r="J62" s="51">
        <f>H62+I62</f>
        <v>23000</v>
      </c>
      <c r="K62" s="20">
        <v>23000</v>
      </c>
      <c r="L62" s="21"/>
      <c r="M62" s="127"/>
      <c r="N62" s="127"/>
      <c r="O62" s="25" t="s">
        <v>31</v>
      </c>
    </row>
    <row r="63" spans="1:15" ht="16.5" customHeight="1">
      <c r="A63" s="173"/>
      <c r="B63" s="174"/>
      <c r="C63" s="175"/>
      <c r="D63" s="176"/>
      <c r="E63" s="182" t="s">
        <v>109</v>
      </c>
      <c r="F63" s="177"/>
      <c r="G63" s="178">
        <f>G64</f>
        <v>0</v>
      </c>
      <c r="H63" s="178">
        <f>H64</f>
        <v>70983</v>
      </c>
      <c r="I63" s="178">
        <f>I64</f>
        <v>-70983</v>
      </c>
      <c r="J63" s="178">
        <f>J64</f>
        <v>0</v>
      </c>
      <c r="K63" s="178">
        <f>K64</f>
        <v>0</v>
      </c>
      <c r="L63" s="190"/>
      <c r="M63" s="191"/>
      <c r="N63" s="191"/>
      <c r="O63" s="192"/>
    </row>
    <row r="64" spans="1:15" ht="17.25" customHeight="1">
      <c r="A64" s="187">
        <v>40</v>
      </c>
      <c r="B64" s="24">
        <v>80110</v>
      </c>
      <c r="C64" s="200">
        <v>6050</v>
      </c>
      <c r="D64" s="201"/>
      <c r="E64" s="69" t="s">
        <v>83</v>
      </c>
      <c r="F64" s="25">
        <v>2014</v>
      </c>
      <c r="G64" s="26">
        <f>K64</f>
        <v>0</v>
      </c>
      <c r="H64" s="20">
        <v>70983</v>
      </c>
      <c r="I64" s="26">
        <v>-70983</v>
      </c>
      <c r="J64" s="51">
        <f>H64+I64</f>
        <v>0</v>
      </c>
      <c r="K64" s="20">
        <f>J64</f>
        <v>0</v>
      </c>
      <c r="L64" s="21"/>
      <c r="M64" s="127"/>
      <c r="N64" s="127"/>
      <c r="O64" s="25" t="s">
        <v>31</v>
      </c>
    </row>
    <row r="65" spans="1:15" ht="17.25" customHeight="1">
      <c r="A65" s="173"/>
      <c r="B65" s="174"/>
      <c r="C65" s="175"/>
      <c r="D65" s="176"/>
      <c r="E65" s="182" t="s">
        <v>110</v>
      </c>
      <c r="F65" s="193"/>
      <c r="G65" s="178">
        <f>SUM(G66:G69)</f>
        <v>988517</v>
      </c>
      <c r="H65" s="178">
        <f>SUM(H66:H69)</f>
        <v>988517</v>
      </c>
      <c r="I65" s="178">
        <f>SUM(I66:I69)</f>
        <v>0</v>
      </c>
      <c r="J65" s="178">
        <f>SUM(J66:J69)</f>
        <v>988517</v>
      </c>
      <c r="K65" s="178">
        <f>SUM(K66:K69)</f>
        <v>988517</v>
      </c>
      <c r="L65" s="179"/>
      <c r="M65" s="180"/>
      <c r="N65" s="180"/>
      <c r="O65" s="181"/>
    </row>
    <row r="66" spans="1:15" ht="25.5" customHeight="1">
      <c r="A66" s="170">
        <v>41</v>
      </c>
      <c r="B66" s="24">
        <v>80148</v>
      </c>
      <c r="C66" s="200">
        <v>6050</v>
      </c>
      <c r="D66" s="204"/>
      <c r="E66" s="69" t="s">
        <v>65</v>
      </c>
      <c r="F66" s="25">
        <v>2014</v>
      </c>
      <c r="G66" s="26">
        <v>155000</v>
      </c>
      <c r="H66" s="20">
        <v>155000</v>
      </c>
      <c r="I66" s="26"/>
      <c r="J66" s="51">
        <f>H66+I66</f>
        <v>155000</v>
      </c>
      <c r="K66" s="20">
        <v>155000</v>
      </c>
      <c r="L66" s="21"/>
      <c r="M66" s="127"/>
      <c r="N66" s="127"/>
      <c r="O66" s="71" t="s">
        <v>61</v>
      </c>
    </row>
    <row r="67" spans="1:15" ht="25.5" customHeight="1">
      <c r="A67" s="171">
        <v>42</v>
      </c>
      <c r="B67" s="24">
        <v>80148</v>
      </c>
      <c r="C67" s="200">
        <v>6050</v>
      </c>
      <c r="D67" s="201"/>
      <c r="E67" s="69" t="s">
        <v>112</v>
      </c>
      <c r="F67" s="25">
        <v>2014</v>
      </c>
      <c r="G67" s="26">
        <v>99700</v>
      </c>
      <c r="H67" s="20">
        <v>99700</v>
      </c>
      <c r="I67" s="26"/>
      <c r="J67" s="51">
        <f>H67+I67</f>
        <v>99700</v>
      </c>
      <c r="K67" s="20">
        <v>99700</v>
      </c>
      <c r="L67" s="21"/>
      <c r="M67" s="127"/>
      <c r="N67" s="127"/>
      <c r="O67" s="25" t="s">
        <v>40</v>
      </c>
    </row>
    <row r="68" spans="1:15" ht="25.5" customHeight="1">
      <c r="A68" s="170">
        <v>43</v>
      </c>
      <c r="B68" s="24">
        <v>80148</v>
      </c>
      <c r="C68" s="200">
        <v>6060</v>
      </c>
      <c r="D68" s="204"/>
      <c r="E68" s="69" t="s">
        <v>49</v>
      </c>
      <c r="F68" s="25">
        <v>2014</v>
      </c>
      <c r="G68" s="26">
        <v>59000</v>
      </c>
      <c r="H68" s="20">
        <v>59000</v>
      </c>
      <c r="I68" s="26"/>
      <c r="J68" s="51">
        <f>H68+I68</f>
        <v>59000</v>
      </c>
      <c r="K68" s="20">
        <v>59000</v>
      </c>
      <c r="L68" s="21"/>
      <c r="M68" s="127"/>
      <c r="N68" s="127"/>
      <c r="O68" s="25" t="s">
        <v>31</v>
      </c>
    </row>
    <row r="69" spans="1:15" ht="25.5" customHeight="1">
      <c r="A69" s="170">
        <v>44</v>
      </c>
      <c r="B69" s="24">
        <v>80148</v>
      </c>
      <c r="C69" s="200">
        <v>6060</v>
      </c>
      <c r="D69" s="204"/>
      <c r="E69" s="69" t="s">
        <v>71</v>
      </c>
      <c r="F69" s="25">
        <v>2014</v>
      </c>
      <c r="G69" s="26">
        <f>K69</f>
        <v>674817</v>
      </c>
      <c r="H69" s="20">
        <v>674817</v>
      </c>
      <c r="I69" s="26"/>
      <c r="J69" s="51">
        <f>H69+I69</f>
        <v>674817</v>
      </c>
      <c r="K69" s="20">
        <f>J69</f>
        <v>674817</v>
      </c>
      <c r="L69" s="21"/>
      <c r="M69" s="127"/>
      <c r="N69" s="127"/>
      <c r="O69" s="25" t="s">
        <v>31</v>
      </c>
    </row>
    <row r="70" spans="1:15" ht="18" customHeight="1">
      <c r="A70" s="172"/>
      <c r="B70" s="48"/>
      <c r="C70" s="205"/>
      <c r="D70" s="206"/>
      <c r="E70" s="86" t="s">
        <v>30</v>
      </c>
      <c r="F70" s="105">
        <v>2014</v>
      </c>
      <c r="G70" s="106">
        <f>G71+G75</f>
        <v>1041998</v>
      </c>
      <c r="H70" s="106">
        <f>H71+H75</f>
        <v>1023998</v>
      </c>
      <c r="I70" s="106">
        <f>I71+I75</f>
        <v>18000</v>
      </c>
      <c r="J70" s="106">
        <f>J71+J75</f>
        <v>1041998</v>
      </c>
      <c r="K70" s="106">
        <f>K71+K75</f>
        <v>1041998</v>
      </c>
      <c r="L70" s="49"/>
      <c r="M70" s="49"/>
      <c r="N70" s="49"/>
      <c r="O70" s="50"/>
    </row>
    <row r="71" spans="1:15" ht="18" customHeight="1">
      <c r="A71" s="92"/>
      <c r="B71" s="93"/>
      <c r="C71" s="94"/>
      <c r="D71" s="95"/>
      <c r="E71" s="101" t="s">
        <v>93</v>
      </c>
      <c r="F71" s="96"/>
      <c r="G71" s="97">
        <f>SUM(G72:G74)</f>
        <v>465000</v>
      </c>
      <c r="H71" s="97">
        <f>SUM(H72:H74)</f>
        <v>465000</v>
      </c>
      <c r="I71" s="97">
        <f>SUM(I72:I74)</f>
        <v>0</v>
      </c>
      <c r="J71" s="97">
        <f>SUM(J72:J74)</f>
        <v>465000</v>
      </c>
      <c r="K71" s="97">
        <f>SUM(K72:K74)</f>
        <v>465000</v>
      </c>
      <c r="L71" s="98"/>
      <c r="M71" s="99"/>
      <c r="N71" s="99"/>
      <c r="O71" s="100"/>
    </row>
    <row r="72" spans="1:15" ht="18" customHeight="1">
      <c r="A72" s="163">
        <v>45</v>
      </c>
      <c r="B72" s="24">
        <v>90001</v>
      </c>
      <c r="C72" s="200">
        <v>6050</v>
      </c>
      <c r="D72" s="201"/>
      <c r="E72" s="69" t="s">
        <v>105</v>
      </c>
      <c r="F72" s="25">
        <v>2014</v>
      </c>
      <c r="G72" s="26">
        <f>K72</f>
        <v>155000</v>
      </c>
      <c r="H72" s="26">
        <v>155000</v>
      </c>
      <c r="I72" s="26"/>
      <c r="J72" s="102">
        <f>H72+I72</f>
        <v>155000</v>
      </c>
      <c r="K72" s="102">
        <f>J72</f>
        <v>155000</v>
      </c>
      <c r="L72" s="102"/>
      <c r="M72" s="20"/>
      <c r="N72" s="21"/>
      <c r="O72" s="25" t="s">
        <v>8</v>
      </c>
    </row>
    <row r="73" spans="1:15" ht="27.75" customHeight="1">
      <c r="A73" s="163">
        <v>46</v>
      </c>
      <c r="B73" s="24">
        <v>90001</v>
      </c>
      <c r="C73" s="200">
        <v>6050</v>
      </c>
      <c r="D73" s="201"/>
      <c r="E73" s="69" t="s">
        <v>94</v>
      </c>
      <c r="F73" s="25">
        <v>2014</v>
      </c>
      <c r="G73" s="26">
        <f>K73</f>
        <v>155000</v>
      </c>
      <c r="H73" s="26">
        <v>155000</v>
      </c>
      <c r="I73" s="26"/>
      <c r="J73" s="102">
        <f>H73+I73</f>
        <v>155000</v>
      </c>
      <c r="K73" s="102">
        <f>J73</f>
        <v>155000</v>
      </c>
      <c r="L73" s="102"/>
      <c r="M73" s="20"/>
      <c r="N73" s="21"/>
      <c r="O73" s="25" t="s">
        <v>8</v>
      </c>
    </row>
    <row r="74" spans="1:15" ht="25.5" customHeight="1">
      <c r="A74" s="170">
        <v>47</v>
      </c>
      <c r="B74" s="24">
        <v>90001</v>
      </c>
      <c r="C74" s="200">
        <v>6050</v>
      </c>
      <c r="D74" s="201"/>
      <c r="E74" s="69" t="s">
        <v>95</v>
      </c>
      <c r="F74" s="25">
        <v>2014</v>
      </c>
      <c r="G74" s="26">
        <v>155000</v>
      </c>
      <c r="H74" s="26">
        <v>155000</v>
      </c>
      <c r="I74" s="26"/>
      <c r="J74" s="102">
        <f>H74+I74</f>
        <v>155000</v>
      </c>
      <c r="K74" s="102">
        <v>155000</v>
      </c>
      <c r="L74" s="102"/>
      <c r="M74" s="20"/>
      <c r="N74" s="21"/>
      <c r="O74" s="25" t="s">
        <v>8</v>
      </c>
    </row>
    <row r="75" spans="1:17" ht="18.75" customHeight="1">
      <c r="A75" s="92"/>
      <c r="B75" s="166"/>
      <c r="C75" s="94"/>
      <c r="D75" s="95"/>
      <c r="E75" s="167" t="s">
        <v>34</v>
      </c>
      <c r="F75" s="168"/>
      <c r="G75" s="169">
        <f>SUM(G76:G89)</f>
        <v>576998</v>
      </c>
      <c r="H75" s="169">
        <f>SUM(H76:H89)</f>
        <v>558998</v>
      </c>
      <c r="I75" s="169">
        <f>SUM(I76:I89)</f>
        <v>18000</v>
      </c>
      <c r="J75" s="169">
        <f>SUM(J76:J89)</f>
        <v>576998</v>
      </c>
      <c r="K75" s="169">
        <f>SUM(K76:K89)</f>
        <v>576998</v>
      </c>
      <c r="L75" s="99"/>
      <c r="M75" s="99"/>
      <c r="N75" s="99"/>
      <c r="O75" s="100"/>
      <c r="Q75" s="183"/>
    </row>
    <row r="76" spans="1:15" ht="30.75" customHeight="1">
      <c r="A76" s="197">
        <v>48</v>
      </c>
      <c r="B76" s="24">
        <v>90015</v>
      </c>
      <c r="C76" s="200">
        <v>6050</v>
      </c>
      <c r="D76" s="201"/>
      <c r="E76" s="69" t="s">
        <v>57</v>
      </c>
      <c r="F76" s="25">
        <v>2014</v>
      </c>
      <c r="G76" s="26">
        <v>8000</v>
      </c>
      <c r="H76" s="102">
        <v>8000</v>
      </c>
      <c r="I76" s="26"/>
      <c r="J76" s="102">
        <f aca="true" t="shared" si="6" ref="J76:J89">H76+I76</f>
        <v>8000</v>
      </c>
      <c r="K76" s="102">
        <f>J76</f>
        <v>8000</v>
      </c>
      <c r="L76" s="102"/>
      <c r="M76" s="20"/>
      <c r="N76" s="21"/>
      <c r="O76" s="25" t="s">
        <v>8</v>
      </c>
    </row>
    <row r="77" spans="1:15" ht="30" customHeight="1">
      <c r="A77" s="197">
        <v>49</v>
      </c>
      <c r="B77" s="24">
        <v>90015</v>
      </c>
      <c r="C77" s="200">
        <v>6050</v>
      </c>
      <c r="D77" s="201"/>
      <c r="E77" s="69" t="s">
        <v>45</v>
      </c>
      <c r="F77" s="25">
        <v>2014</v>
      </c>
      <c r="G77" s="26">
        <v>53912</v>
      </c>
      <c r="H77" s="102">
        <v>53912</v>
      </c>
      <c r="I77" s="26"/>
      <c r="J77" s="102">
        <f t="shared" si="6"/>
        <v>53912</v>
      </c>
      <c r="K77" s="102">
        <v>53912</v>
      </c>
      <c r="L77" s="102"/>
      <c r="M77" s="20"/>
      <c r="N77" s="21"/>
      <c r="O77" s="25" t="s">
        <v>8</v>
      </c>
    </row>
    <row r="78" spans="1:15" ht="30.75" customHeight="1">
      <c r="A78" s="197">
        <v>50</v>
      </c>
      <c r="B78" s="24">
        <v>90015</v>
      </c>
      <c r="C78" s="200">
        <v>6050</v>
      </c>
      <c r="D78" s="201"/>
      <c r="E78" s="69" t="s">
        <v>72</v>
      </c>
      <c r="F78" s="25">
        <v>2014</v>
      </c>
      <c r="G78" s="26">
        <f>K78</f>
        <v>76460</v>
      </c>
      <c r="H78" s="102">
        <v>76460</v>
      </c>
      <c r="I78" s="26"/>
      <c r="J78" s="102">
        <f t="shared" si="6"/>
        <v>76460</v>
      </c>
      <c r="K78" s="102">
        <f>J78</f>
        <v>76460</v>
      </c>
      <c r="L78" s="102"/>
      <c r="M78" s="20"/>
      <c r="N78" s="21"/>
      <c r="O78" s="25" t="s">
        <v>8</v>
      </c>
    </row>
    <row r="79" spans="1:15" ht="30" customHeight="1">
      <c r="A79" s="197">
        <v>51</v>
      </c>
      <c r="B79" s="24">
        <v>90015</v>
      </c>
      <c r="C79" s="200">
        <v>6050</v>
      </c>
      <c r="D79" s="201"/>
      <c r="E79" s="69" t="s">
        <v>97</v>
      </c>
      <c r="F79" s="25">
        <v>2014</v>
      </c>
      <c r="G79" s="26">
        <v>9000</v>
      </c>
      <c r="H79" s="102">
        <v>9000</v>
      </c>
      <c r="I79" s="26"/>
      <c r="J79" s="102">
        <f>H79+I79</f>
        <v>9000</v>
      </c>
      <c r="K79" s="102">
        <v>9000</v>
      </c>
      <c r="L79" s="102"/>
      <c r="M79" s="20"/>
      <c r="N79" s="21"/>
      <c r="O79" s="25" t="s">
        <v>8</v>
      </c>
    </row>
    <row r="80" spans="1:15" ht="30.75" customHeight="1">
      <c r="A80" s="197">
        <v>52</v>
      </c>
      <c r="B80" s="24">
        <v>90015</v>
      </c>
      <c r="C80" s="200">
        <v>6050</v>
      </c>
      <c r="D80" s="201"/>
      <c r="E80" s="69" t="s">
        <v>55</v>
      </c>
      <c r="F80" s="25">
        <v>2014</v>
      </c>
      <c r="G80" s="26">
        <v>8000</v>
      </c>
      <c r="H80" s="102">
        <v>8000</v>
      </c>
      <c r="I80" s="26"/>
      <c r="J80" s="102">
        <f t="shared" si="6"/>
        <v>8000</v>
      </c>
      <c r="K80" s="102">
        <f>J80</f>
        <v>8000</v>
      </c>
      <c r="L80" s="102"/>
      <c r="M80" s="20"/>
      <c r="N80" s="21"/>
      <c r="O80" s="25" t="s">
        <v>8</v>
      </c>
    </row>
    <row r="81" spans="1:15" ht="30.75" customHeight="1">
      <c r="A81" s="197">
        <v>53</v>
      </c>
      <c r="B81" s="24">
        <v>90015</v>
      </c>
      <c r="C81" s="200">
        <v>6050</v>
      </c>
      <c r="D81" s="201"/>
      <c r="E81" s="69" t="s">
        <v>80</v>
      </c>
      <c r="F81" s="25">
        <v>2014</v>
      </c>
      <c r="G81" s="26">
        <f>K81</f>
        <v>30230</v>
      </c>
      <c r="H81" s="102">
        <v>30230</v>
      </c>
      <c r="I81" s="26"/>
      <c r="J81" s="102">
        <f t="shared" si="6"/>
        <v>30230</v>
      </c>
      <c r="K81" s="102">
        <f>J81</f>
        <v>30230</v>
      </c>
      <c r="L81" s="102"/>
      <c r="M81" s="20"/>
      <c r="N81" s="21"/>
      <c r="O81" s="25" t="s">
        <v>8</v>
      </c>
    </row>
    <row r="82" spans="1:15" ht="30.75" customHeight="1">
      <c r="A82" s="197">
        <v>54</v>
      </c>
      <c r="B82" s="24">
        <v>90015</v>
      </c>
      <c r="C82" s="200">
        <v>6050</v>
      </c>
      <c r="D82" s="201"/>
      <c r="E82" s="69" t="s">
        <v>44</v>
      </c>
      <c r="F82" s="25">
        <v>2014</v>
      </c>
      <c r="G82" s="26">
        <v>105746</v>
      </c>
      <c r="H82" s="102">
        <v>105746</v>
      </c>
      <c r="I82" s="26"/>
      <c r="J82" s="102">
        <f t="shared" si="6"/>
        <v>105746</v>
      </c>
      <c r="K82" s="102">
        <f>J82</f>
        <v>105746</v>
      </c>
      <c r="L82" s="102"/>
      <c r="M82" s="20"/>
      <c r="N82" s="21"/>
      <c r="O82" s="25" t="s">
        <v>8</v>
      </c>
    </row>
    <row r="83" spans="1:15" ht="30" customHeight="1">
      <c r="A83" s="197">
        <v>55</v>
      </c>
      <c r="B83" s="24">
        <v>90015</v>
      </c>
      <c r="C83" s="200">
        <v>6050</v>
      </c>
      <c r="D83" s="201"/>
      <c r="E83" s="69" t="s">
        <v>107</v>
      </c>
      <c r="F83" s="25">
        <v>2014</v>
      </c>
      <c r="G83" s="26">
        <v>9000</v>
      </c>
      <c r="H83" s="102">
        <v>9000</v>
      </c>
      <c r="I83" s="26"/>
      <c r="J83" s="102">
        <f>H83+I83</f>
        <v>9000</v>
      </c>
      <c r="K83" s="102">
        <v>9000</v>
      </c>
      <c r="L83" s="102"/>
      <c r="M83" s="20"/>
      <c r="N83" s="21"/>
      <c r="O83" s="25" t="s">
        <v>8</v>
      </c>
    </row>
    <row r="84" spans="1:15" ht="30" customHeight="1">
      <c r="A84" s="197">
        <v>56</v>
      </c>
      <c r="B84" s="24">
        <v>90015</v>
      </c>
      <c r="C84" s="200">
        <v>6050</v>
      </c>
      <c r="D84" s="201"/>
      <c r="E84" s="69" t="s">
        <v>52</v>
      </c>
      <c r="F84" s="25">
        <v>2014</v>
      </c>
      <c r="G84" s="26">
        <v>66420</v>
      </c>
      <c r="H84" s="102">
        <v>66420</v>
      </c>
      <c r="I84" s="26"/>
      <c r="J84" s="102">
        <f t="shared" si="6"/>
        <v>66420</v>
      </c>
      <c r="K84" s="102">
        <v>66420</v>
      </c>
      <c r="L84" s="102"/>
      <c r="M84" s="20"/>
      <c r="N84" s="21"/>
      <c r="O84" s="25" t="s">
        <v>8</v>
      </c>
    </row>
    <row r="85" spans="1:15" ht="30" customHeight="1">
      <c r="A85" s="197">
        <v>57</v>
      </c>
      <c r="B85" s="24">
        <v>90015</v>
      </c>
      <c r="C85" s="200">
        <v>6050</v>
      </c>
      <c r="D85" s="201"/>
      <c r="E85" s="69" t="s">
        <v>77</v>
      </c>
      <c r="F85" s="25">
        <v>2014</v>
      </c>
      <c r="G85" s="26">
        <v>30000</v>
      </c>
      <c r="H85" s="26">
        <v>30000</v>
      </c>
      <c r="I85" s="26"/>
      <c r="J85" s="102">
        <f t="shared" si="6"/>
        <v>30000</v>
      </c>
      <c r="K85" s="102">
        <v>30000</v>
      </c>
      <c r="L85" s="102"/>
      <c r="M85" s="20"/>
      <c r="N85" s="21"/>
      <c r="O85" s="25" t="s">
        <v>8</v>
      </c>
    </row>
    <row r="86" spans="1:15" ht="30" customHeight="1">
      <c r="A86" s="197">
        <v>58</v>
      </c>
      <c r="B86" s="24">
        <v>90015</v>
      </c>
      <c r="C86" s="200">
        <v>6050</v>
      </c>
      <c r="D86" s="201"/>
      <c r="E86" s="69" t="s">
        <v>96</v>
      </c>
      <c r="F86" s="25">
        <v>2014</v>
      </c>
      <c r="G86" s="26">
        <v>9000</v>
      </c>
      <c r="H86" s="26">
        <v>9000</v>
      </c>
      <c r="I86" s="26"/>
      <c r="J86" s="102">
        <f>H86+I86</f>
        <v>9000</v>
      </c>
      <c r="K86" s="102">
        <v>9000</v>
      </c>
      <c r="L86" s="102"/>
      <c r="M86" s="20"/>
      <c r="N86" s="21"/>
      <c r="O86" s="25" t="s">
        <v>8</v>
      </c>
    </row>
    <row r="87" spans="1:15" ht="30" customHeight="1">
      <c r="A87" s="197">
        <v>59</v>
      </c>
      <c r="B87" s="24">
        <v>90015</v>
      </c>
      <c r="C87" s="200">
        <v>6050</v>
      </c>
      <c r="D87" s="201"/>
      <c r="E87" s="69" t="s">
        <v>98</v>
      </c>
      <c r="F87" s="25">
        <v>2014</v>
      </c>
      <c r="G87" s="26">
        <f>K87</f>
        <v>128000</v>
      </c>
      <c r="H87" s="26">
        <v>110000</v>
      </c>
      <c r="I87" s="26">
        <v>18000</v>
      </c>
      <c r="J87" s="102">
        <f>H87+I87</f>
        <v>128000</v>
      </c>
      <c r="K87" s="102">
        <f>J87</f>
        <v>128000</v>
      </c>
      <c r="L87" s="102"/>
      <c r="M87" s="20"/>
      <c r="N87" s="21"/>
      <c r="O87" s="25" t="s">
        <v>8</v>
      </c>
    </row>
    <row r="88" spans="1:15" ht="30" customHeight="1">
      <c r="A88" s="197">
        <v>60</v>
      </c>
      <c r="B88" s="24">
        <v>90015</v>
      </c>
      <c r="C88" s="200">
        <v>6050</v>
      </c>
      <c r="D88" s="201"/>
      <c r="E88" s="69" t="s">
        <v>99</v>
      </c>
      <c r="F88" s="25">
        <v>2014</v>
      </c>
      <c r="G88" s="26">
        <v>12000</v>
      </c>
      <c r="H88" s="26">
        <v>12000</v>
      </c>
      <c r="I88" s="26"/>
      <c r="J88" s="102">
        <f>H88+I88</f>
        <v>12000</v>
      </c>
      <c r="K88" s="102">
        <v>12000</v>
      </c>
      <c r="L88" s="102"/>
      <c r="M88" s="20"/>
      <c r="N88" s="21"/>
      <c r="O88" s="25" t="s">
        <v>8</v>
      </c>
    </row>
    <row r="89" spans="1:15" ht="30" customHeight="1">
      <c r="A89" s="197">
        <v>61</v>
      </c>
      <c r="B89" s="24">
        <v>90015</v>
      </c>
      <c r="C89" s="200">
        <v>6050</v>
      </c>
      <c r="D89" s="201"/>
      <c r="E89" s="69" t="s">
        <v>76</v>
      </c>
      <c r="F89" s="25">
        <v>2014</v>
      </c>
      <c r="G89" s="26">
        <v>31230</v>
      </c>
      <c r="H89" s="26">
        <v>31230</v>
      </c>
      <c r="I89" s="26"/>
      <c r="J89" s="102">
        <f t="shared" si="6"/>
        <v>31230</v>
      </c>
      <c r="K89" s="102">
        <v>31230</v>
      </c>
      <c r="L89" s="102"/>
      <c r="M89" s="20"/>
      <c r="N89" s="21"/>
      <c r="O89" s="25" t="s">
        <v>8</v>
      </c>
    </row>
    <row r="90" spans="1:15" ht="17.25" customHeight="1">
      <c r="A90" s="46"/>
      <c r="B90" s="48" t="s">
        <v>1</v>
      </c>
      <c r="C90" s="207"/>
      <c r="D90" s="208"/>
      <c r="E90" s="111" t="s">
        <v>39</v>
      </c>
      <c r="F90" s="48">
        <v>2014</v>
      </c>
      <c r="G90" s="106">
        <f>SUM(G91:G92)</f>
        <v>69000</v>
      </c>
      <c r="H90" s="106">
        <f>SUM(H91:H92)</f>
        <v>69000</v>
      </c>
      <c r="I90" s="106">
        <f>SUM(I91:I92)</f>
        <v>0</v>
      </c>
      <c r="J90" s="106">
        <f>SUM(J91:J92)</f>
        <v>69000</v>
      </c>
      <c r="K90" s="106">
        <f>SUM(K91:K92)</f>
        <v>69000</v>
      </c>
      <c r="L90" s="106"/>
      <c r="M90" s="106"/>
      <c r="N90" s="106"/>
      <c r="O90" s="107"/>
    </row>
    <row r="91" spans="1:15" ht="21.75" customHeight="1">
      <c r="A91" s="125">
        <v>62</v>
      </c>
      <c r="B91" s="126">
        <v>92605</v>
      </c>
      <c r="C91" s="200">
        <v>6060</v>
      </c>
      <c r="D91" s="201"/>
      <c r="E91" s="69" t="s">
        <v>41</v>
      </c>
      <c r="F91" s="25">
        <v>2014</v>
      </c>
      <c r="G91" s="26">
        <v>69000</v>
      </c>
      <c r="H91" s="102">
        <v>69000</v>
      </c>
      <c r="I91" s="26"/>
      <c r="J91" s="102">
        <f>H91+I91</f>
        <v>69000</v>
      </c>
      <c r="K91" s="102">
        <v>69000</v>
      </c>
      <c r="L91" s="102"/>
      <c r="M91" s="20"/>
      <c r="N91" s="21"/>
      <c r="O91" s="25" t="s">
        <v>31</v>
      </c>
    </row>
    <row r="92" spans="1:15" ht="16.5" customHeight="1">
      <c r="A92" s="88"/>
      <c r="B92" s="88"/>
      <c r="C92" s="88"/>
      <c r="D92" s="88"/>
      <c r="E92" s="89"/>
      <c r="F92" s="90"/>
      <c r="G92" s="130"/>
      <c r="H92" s="130"/>
      <c r="I92" s="130"/>
      <c r="J92" s="130"/>
      <c r="K92" s="130"/>
      <c r="L92" s="130"/>
      <c r="M92" s="130"/>
      <c r="N92" s="131"/>
      <c r="O92" s="90"/>
    </row>
    <row r="93" spans="1:15" ht="10.5" customHeight="1">
      <c r="A93" s="88"/>
      <c r="B93" s="88"/>
      <c r="C93" s="88"/>
      <c r="D93" s="88"/>
      <c r="E93" s="89"/>
      <c r="F93" s="90"/>
      <c r="G93" s="130"/>
      <c r="H93" s="130"/>
      <c r="I93" s="130"/>
      <c r="J93" s="130"/>
      <c r="K93" s="130"/>
      <c r="L93" s="130"/>
      <c r="M93" s="130"/>
      <c r="N93" s="131"/>
      <c r="O93" s="90"/>
    </row>
    <row r="94" spans="1:15" ht="13.5" customHeight="1">
      <c r="A94" s="88"/>
      <c r="B94" s="88"/>
      <c r="C94" s="88"/>
      <c r="D94" s="88"/>
      <c r="E94" s="89"/>
      <c r="F94" s="90"/>
      <c r="G94" s="130"/>
      <c r="H94" s="130"/>
      <c r="I94" s="130"/>
      <c r="J94" s="130"/>
      <c r="K94" s="130"/>
      <c r="L94" s="130"/>
      <c r="M94" s="130"/>
      <c r="N94" s="131"/>
      <c r="O94" s="90"/>
    </row>
    <row r="95" spans="1:15" ht="25.5" customHeight="1">
      <c r="A95" s="44" t="s">
        <v>17</v>
      </c>
      <c r="B95" s="82" t="s">
        <v>14</v>
      </c>
      <c r="C95" s="83"/>
      <c r="D95" s="83"/>
      <c r="E95" s="84"/>
      <c r="F95" s="112">
        <v>2014</v>
      </c>
      <c r="G95" s="113">
        <f>SUM(G96:G100)</f>
        <v>1026300</v>
      </c>
      <c r="H95" s="113">
        <f>SUM(H96:H100)</f>
        <v>1725604</v>
      </c>
      <c r="I95" s="113">
        <f>SUM(I96:I100)</f>
        <v>-699304</v>
      </c>
      <c r="J95" s="113">
        <f>SUM(J96:J100)</f>
        <v>1026300</v>
      </c>
      <c r="K95" s="113">
        <f>SUM(K96:K100)</f>
        <v>1026300</v>
      </c>
      <c r="L95" s="85"/>
      <c r="M95" s="85"/>
      <c r="N95" s="85"/>
      <c r="O95" s="85"/>
    </row>
    <row r="96" spans="1:15" ht="30.75" customHeight="1">
      <c r="A96" s="57">
        <v>63</v>
      </c>
      <c r="B96" s="24">
        <v>60013</v>
      </c>
      <c r="C96" s="200">
        <v>6300</v>
      </c>
      <c r="D96" s="201"/>
      <c r="E96" s="69" t="s">
        <v>19</v>
      </c>
      <c r="F96" s="43">
        <v>2014</v>
      </c>
      <c r="G96" s="26"/>
      <c r="H96" s="52">
        <v>699304</v>
      </c>
      <c r="I96" s="80">
        <v>-699304</v>
      </c>
      <c r="J96" s="52">
        <f>H96+I96</f>
        <v>0</v>
      </c>
      <c r="K96" s="20"/>
      <c r="L96" s="21"/>
      <c r="M96" s="32"/>
      <c r="N96" s="21"/>
      <c r="O96" s="25" t="s">
        <v>8</v>
      </c>
    </row>
    <row r="97" spans="1:15" ht="36.75" customHeight="1">
      <c r="A97" s="19">
        <v>64</v>
      </c>
      <c r="B97" s="24">
        <v>60013</v>
      </c>
      <c r="C97" s="200">
        <v>6300</v>
      </c>
      <c r="D97" s="201"/>
      <c r="E97" s="194" t="s">
        <v>82</v>
      </c>
      <c r="F97" s="25">
        <v>2014</v>
      </c>
      <c r="G97" s="26">
        <f>K97</f>
        <v>60000</v>
      </c>
      <c r="H97" s="51">
        <v>60000</v>
      </c>
      <c r="I97" s="26"/>
      <c r="J97" s="51">
        <f>H97+I97</f>
        <v>60000</v>
      </c>
      <c r="K97" s="20">
        <v>60000</v>
      </c>
      <c r="L97" s="21"/>
      <c r="M97" s="32"/>
      <c r="N97" s="21"/>
      <c r="O97" s="25" t="s">
        <v>8</v>
      </c>
    </row>
    <row r="98" spans="1:15" ht="86.25" customHeight="1">
      <c r="A98" s="196">
        <v>65</v>
      </c>
      <c r="B98" s="24">
        <v>60013</v>
      </c>
      <c r="C98" s="200">
        <v>6300</v>
      </c>
      <c r="D98" s="201"/>
      <c r="E98" s="138" t="s">
        <v>60</v>
      </c>
      <c r="F98" s="25">
        <v>2014</v>
      </c>
      <c r="G98" s="26">
        <v>923800</v>
      </c>
      <c r="H98" s="51">
        <v>923800</v>
      </c>
      <c r="I98" s="26"/>
      <c r="J98" s="51">
        <v>923800</v>
      </c>
      <c r="K98" s="20">
        <v>923800</v>
      </c>
      <c r="L98" s="21"/>
      <c r="M98" s="32"/>
      <c r="N98" s="21"/>
      <c r="O98" s="25" t="s">
        <v>8</v>
      </c>
    </row>
    <row r="99" spans="1:15" ht="35.25" customHeight="1">
      <c r="A99" s="19">
        <v>66</v>
      </c>
      <c r="B99" s="152">
        <v>75404</v>
      </c>
      <c r="C99" s="213">
        <v>6170</v>
      </c>
      <c r="D99" s="214"/>
      <c r="E99" s="137" t="s">
        <v>59</v>
      </c>
      <c r="F99" s="43">
        <v>2014</v>
      </c>
      <c r="G99" s="31">
        <v>32500</v>
      </c>
      <c r="H99" s="51">
        <v>32500</v>
      </c>
      <c r="I99" s="31"/>
      <c r="J99" s="51">
        <f>K99</f>
        <v>32500</v>
      </c>
      <c r="K99" s="54">
        <v>32500</v>
      </c>
      <c r="L99" s="55"/>
      <c r="M99" s="56"/>
      <c r="N99" s="55"/>
      <c r="O99" s="25" t="s">
        <v>58</v>
      </c>
    </row>
    <row r="100" spans="1:15" ht="33" customHeight="1">
      <c r="A100" s="196">
        <v>67</v>
      </c>
      <c r="B100" s="150">
        <v>75411</v>
      </c>
      <c r="C100" s="200">
        <v>6170</v>
      </c>
      <c r="D100" s="201"/>
      <c r="E100" s="153" t="s">
        <v>113</v>
      </c>
      <c r="F100" s="25">
        <v>2014</v>
      </c>
      <c r="G100" s="26">
        <v>10000</v>
      </c>
      <c r="H100" s="51">
        <v>10000</v>
      </c>
      <c r="I100" s="26"/>
      <c r="J100" s="51">
        <f>K100</f>
        <v>10000</v>
      </c>
      <c r="K100" s="20">
        <v>10000</v>
      </c>
      <c r="L100" s="21"/>
      <c r="M100" s="32"/>
      <c r="N100" s="21"/>
      <c r="O100" s="25" t="s">
        <v>58</v>
      </c>
    </row>
    <row r="101" spans="1:15" ht="18" customHeight="1">
      <c r="A101" s="184" t="s">
        <v>23</v>
      </c>
      <c r="B101" s="72" t="s">
        <v>28</v>
      </c>
      <c r="C101" s="73"/>
      <c r="D101" s="73"/>
      <c r="E101" s="74"/>
      <c r="F101" s="114"/>
      <c r="G101" s="115">
        <f>G95+G11</f>
        <v>7617622</v>
      </c>
      <c r="H101" s="115">
        <f>H95+H11</f>
        <v>8160535</v>
      </c>
      <c r="I101" s="115">
        <f>I95+I11</f>
        <v>-542913</v>
      </c>
      <c r="J101" s="115">
        <f>J95+J11</f>
        <v>7617622</v>
      </c>
      <c r="K101" s="115">
        <f>K95+K11</f>
        <v>7617622</v>
      </c>
      <c r="L101" s="116"/>
      <c r="M101" s="116"/>
      <c r="N101" s="116"/>
      <c r="O101" s="117"/>
    </row>
    <row r="102" spans="1:17" ht="18" customHeight="1" thickBot="1">
      <c r="A102" s="185" t="s">
        <v>26</v>
      </c>
      <c r="B102" s="58" t="s">
        <v>22</v>
      </c>
      <c r="C102" s="59"/>
      <c r="D102" s="59"/>
      <c r="E102" s="60"/>
      <c r="F102" s="118"/>
      <c r="G102" s="119">
        <v>56747762</v>
      </c>
      <c r="H102" s="119">
        <v>9728243</v>
      </c>
      <c r="I102" s="119">
        <v>112805</v>
      </c>
      <c r="J102" s="119">
        <f>H102+I102</f>
        <v>9841048</v>
      </c>
      <c r="K102" s="119">
        <f>J102-N102</f>
        <v>8752707</v>
      </c>
      <c r="L102" s="120"/>
      <c r="M102" s="120"/>
      <c r="N102" s="120">
        <v>1088341</v>
      </c>
      <c r="O102" s="121"/>
      <c r="P102" s="183"/>
      <c r="Q102" s="183"/>
    </row>
    <row r="103" spans="1:16" ht="18" customHeight="1" thickBot="1" thickTop="1">
      <c r="A103" s="210" t="s">
        <v>27</v>
      </c>
      <c r="B103" s="211"/>
      <c r="C103" s="211"/>
      <c r="D103" s="211"/>
      <c r="E103" s="212"/>
      <c r="F103" s="122"/>
      <c r="G103" s="123">
        <f>G101+G102</f>
        <v>64365384</v>
      </c>
      <c r="H103" s="123">
        <f>H101+H102</f>
        <v>17888778</v>
      </c>
      <c r="I103" s="123">
        <f>I101+I102</f>
        <v>-430108</v>
      </c>
      <c r="J103" s="123">
        <f>J101+J102</f>
        <v>17458670</v>
      </c>
      <c r="K103" s="123">
        <f>K101+K102</f>
        <v>16370329</v>
      </c>
      <c r="L103" s="123">
        <f>L95+L11</f>
        <v>0</v>
      </c>
      <c r="M103" s="123">
        <f>M95+M11</f>
        <v>0</v>
      </c>
      <c r="N103" s="123">
        <f>N102</f>
        <v>1088341</v>
      </c>
      <c r="O103" s="124">
        <f>O95+O4</f>
        <v>0</v>
      </c>
      <c r="P103" s="183"/>
    </row>
    <row r="104" spans="1:16" ht="22.5" customHeight="1" thickTop="1">
      <c r="A104" s="33"/>
      <c r="B104" s="33"/>
      <c r="C104" s="33"/>
      <c r="D104" s="33"/>
      <c r="E104" s="34"/>
      <c r="F104" s="35"/>
      <c r="G104" s="36"/>
      <c r="H104" s="36"/>
      <c r="I104" s="36"/>
      <c r="J104" s="41"/>
      <c r="K104" s="37"/>
      <c r="L104" s="38"/>
      <c r="M104" s="39"/>
      <c r="N104" s="39"/>
      <c r="O104" s="40"/>
      <c r="P104" s="183"/>
    </row>
    <row r="105" spans="1:15" ht="13.5" customHeight="1">
      <c r="A105" s="209"/>
      <c r="B105" s="209"/>
      <c r="C105" s="209"/>
      <c r="D105" s="209"/>
      <c r="E105" s="209"/>
      <c r="F105" s="209"/>
      <c r="G105" s="209"/>
      <c r="H105" s="9"/>
      <c r="I105" s="9"/>
      <c r="J105" s="9"/>
      <c r="K105" s="4"/>
      <c r="L105" s="6"/>
      <c r="M105" s="6"/>
      <c r="N105" s="6"/>
      <c r="O105" s="6"/>
    </row>
    <row r="106" spans="1:15" ht="13.5" customHeight="1">
      <c r="A106" s="5"/>
      <c r="B106" s="7"/>
      <c r="C106" s="7"/>
      <c r="D106" s="7"/>
      <c r="E106" s="8"/>
      <c r="F106" s="8"/>
      <c r="G106" s="8"/>
      <c r="H106" s="8"/>
      <c r="I106" s="8"/>
      <c r="J106" s="8"/>
      <c r="K106" s="4"/>
      <c r="L106" s="6"/>
      <c r="M106" s="6"/>
      <c r="N106" s="6"/>
      <c r="O106" s="6"/>
    </row>
    <row r="107" spans="1:15" ht="13.5" customHeight="1">
      <c r="A107" s="5"/>
      <c r="B107" s="7"/>
      <c r="C107" s="7"/>
      <c r="D107" s="7"/>
      <c r="E107" s="8"/>
      <c r="F107" s="8"/>
      <c r="G107" s="8"/>
      <c r="H107" s="8"/>
      <c r="I107" s="8"/>
      <c r="J107" s="8"/>
      <c r="K107" s="4"/>
      <c r="L107" s="6"/>
      <c r="M107" s="6"/>
      <c r="N107" s="6"/>
      <c r="O107" s="6"/>
    </row>
    <row r="108" spans="1:15" ht="12">
      <c r="A108" s="5"/>
      <c r="B108" s="7"/>
      <c r="C108" s="7"/>
      <c r="D108" s="7"/>
      <c r="E108" s="7"/>
      <c r="F108" s="7"/>
      <c r="G108" s="7"/>
      <c r="H108" s="7"/>
      <c r="I108" s="7"/>
      <c r="J108" s="7"/>
      <c r="K108" s="4"/>
      <c r="L108" s="4"/>
      <c r="M108" s="4"/>
      <c r="N108" s="4"/>
      <c r="O108" s="4"/>
    </row>
  </sheetData>
  <sheetProtection/>
  <mergeCells count="91">
    <mergeCell ref="C10:D10"/>
    <mergeCell ref="C8:D9"/>
    <mergeCell ref="C27:D27"/>
    <mergeCell ref="C37:D37"/>
    <mergeCell ref="C39:D39"/>
    <mergeCell ref="C20:D20"/>
    <mergeCell ref="C28:D28"/>
    <mergeCell ref="C17:D17"/>
    <mergeCell ref="C25:D25"/>
    <mergeCell ref="C12:D12"/>
    <mergeCell ref="O8:O9"/>
    <mergeCell ref="K8:N8"/>
    <mergeCell ref="C16:D16"/>
    <mergeCell ref="C21:D21"/>
    <mergeCell ref="C19:D19"/>
    <mergeCell ref="C11:D11"/>
    <mergeCell ref="C14:D14"/>
    <mergeCell ref="E8:E9"/>
    <mergeCell ref="C13:D13"/>
    <mergeCell ref="C15:D15"/>
    <mergeCell ref="A6:N6"/>
    <mergeCell ref="G8:G9"/>
    <mergeCell ref="A8:A9"/>
    <mergeCell ref="B8:B9"/>
    <mergeCell ref="F8:F9"/>
    <mergeCell ref="J8:J9"/>
    <mergeCell ref="I8:I9"/>
    <mergeCell ref="H8:H9"/>
    <mergeCell ref="C29:D29"/>
    <mergeCell ref="C31:D31"/>
    <mergeCell ref="C43:D43"/>
    <mergeCell ref="C44:D44"/>
    <mergeCell ref="C56:D56"/>
    <mergeCell ref="C57:D57"/>
    <mergeCell ref="C36:D36"/>
    <mergeCell ref="C52:D52"/>
    <mergeCell ref="C51:D51"/>
    <mergeCell ref="C55:D55"/>
    <mergeCell ref="C53:D53"/>
    <mergeCell ref="C70:D70"/>
    <mergeCell ref="C58:D58"/>
    <mergeCell ref="C68:D68"/>
    <mergeCell ref="C59:D59"/>
    <mergeCell ref="C67:D67"/>
    <mergeCell ref="C64:D64"/>
    <mergeCell ref="C69:D69"/>
    <mergeCell ref="C54:D54"/>
    <mergeCell ref="C80:D80"/>
    <mergeCell ref="C87:D87"/>
    <mergeCell ref="C72:D72"/>
    <mergeCell ref="C84:D84"/>
    <mergeCell ref="C77:D77"/>
    <mergeCell ref="C62:D62"/>
    <mergeCell ref="C73:D73"/>
    <mergeCell ref="C76:D76"/>
    <mergeCell ref="A105:G105"/>
    <mergeCell ref="A103:E103"/>
    <mergeCell ref="C96:D96"/>
    <mergeCell ref="C97:D97"/>
    <mergeCell ref="C99:D99"/>
    <mergeCell ref="C81:D81"/>
    <mergeCell ref="C88:D88"/>
    <mergeCell ref="C98:D98"/>
    <mergeCell ref="C91:D91"/>
    <mergeCell ref="C85:D85"/>
    <mergeCell ref="C100:D100"/>
    <mergeCell ref="C89:D89"/>
    <mergeCell ref="C49:D49"/>
    <mergeCell ref="C46:D46"/>
    <mergeCell ref="C50:D50"/>
    <mergeCell ref="C45:D45"/>
    <mergeCell ref="C82:D82"/>
    <mergeCell ref="C90:D90"/>
    <mergeCell ref="C78:D78"/>
    <mergeCell ref="C61:D61"/>
    <mergeCell ref="C33:D33"/>
    <mergeCell ref="C40:D40"/>
    <mergeCell ref="C34:D34"/>
    <mergeCell ref="C32:D32"/>
    <mergeCell ref="C35:D35"/>
    <mergeCell ref="C41:D41"/>
    <mergeCell ref="C26:D26"/>
    <mergeCell ref="C74:D74"/>
    <mergeCell ref="C83:D83"/>
    <mergeCell ref="C79:D79"/>
    <mergeCell ref="C86:D86"/>
    <mergeCell ref="C30:D30"/>
    <mergeCell ref="C66:D66"/>
    <mergeCell ref="C47:D47"/>
    <mergeCell ref="C42:D42"/>
    <mergeCell ref="C38:D38"/>
  </mergeCells>
  <printOptions horizontalCentered="1"/>
  <pageMargins left="0.25" right="0.25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2014-09-26T07:50:48Z</cp:lastPrinted>
  <dcterms:created xsi:type="dcterms:W3CDTF">2002-08-13T10:14:59Z</dcterms:created>
  <dcterms:modified xsi:type="dcterms:W3CDTF">2014-09-26T11:48:15Z</dcterms:modified>
  <cp:category/>
  <cp:version/>
  <cp:contentType/>
  <cp:contentStatus/>
</cp:coreProperties>
</file>