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'szczegolowe'!$A$1:$O$200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<sst xmlns="http://schemas.openxmlformats.org/spreadsheetml/2006/main" count="408" uniqueCount="214">
  <si>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</si>
  <si>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</si>
  <si>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</si>
  <si>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</si>
  <si>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</si>
  <si>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</si>
  <si>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</si>
  <si>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</si>
  <si>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</si>
  <si>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z tego</t>
  </si>
  <si>
    <t>Razem wydatki inwestycyjne  (dotacje)</t>
  </si>
  <si>
    <t>Okres realizacji inwestycji</t>
  </si>
  <si>
    <t>II</t>
  </si>
  <si>
    <t>UG -Inf</t>
  </si>
  <si>
    <t>razem rozdz 60013</t>
  </si>
  <si>
    <t>razem rozdz 60016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</si>
  <si>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</si>
  <si>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</si>
  <si>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</si>
  <si>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</si>
  <si>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</si>
  <si>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</si>
  <si>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</si>
  <si>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UG-PRI</t>
  </si>
  <si>
    <t>Zakup urządzeń zabawowych  na place zabaw</t>
  </si>
  <si>
    <t>Wólka Kosowska  - Projekt i budowa  wodociągu (działka nr  80/4)</t>
  </si>
  <si>
    <t>Nakłady w roku 2014</t>
  </si>
  <si>
    <t>Nowa Iwiczna - Budowa oświetlenia ul. Piękna -punkty świetlne</t>
  </si>
  <si>
    <t>Lesznowola - Budowa oświetlenia ul. Sportowej (przy szkole) -punkty świetlne</t>
  </si>
  <si>
    <t>PLAN WYDATKÓW  MAJĄTKOWYCH   W  2014 ROKU -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</si>
  <si>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</si>
  <si>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</si>
  <si>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</si>
  <si>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</si>
  <si>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</si>
  <si>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</si>
  <si>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</si>
  <si>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</si>
  <si>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</si>
  <si>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Jabłonowo - Projekt budowy oświetlenia dz. nr 22/6 i 44/4 - punkty świetlne</t>
  </si>
  <si>
    <t>UG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</si>
  <si>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</si>
  <si>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</si>
  <si>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</si>
  <si>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</si>
  <si>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</si>
  <si>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</si>
  <si>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Mroków - Budowa kanalizacji sanitarnej z przyłączami ul.lokalna od ul. Szkolnej  dz.ewid. 33/18, 33/19, 33/24, 33/20, 33/21 i 33/23</t>
  </si>
  <si>
    <t>Magdalenka - Budowa ul. Polnej</t>
  </si>
  <si>
    <t>Zakup programu do inwentaryzacji komputerów - stacji roboczych, serwerów i oprogramowania</t>
  </si>
  <si>
    <t>Zakup kosiarki</t>
  </si>
  <si>
    <t>Razem dział 754</t>
  </si>
  <si>
    <t>Mysiadło - Zakup wyposażenia technologicznego kuchni przy szkole ul. Kwiatowa</t>
  </si>
  <si>
    <t>Lesznowola - Budowa oświetlenia ul. Słonecznej i Dworkowej -punkty świetlne</t>
  </si>
  <si>
    <t>Łazy - Budowa ogrodzenia na działce nr 312</t>
  </si>
  <si>
    <t>Zakup  dwóch agregatów oddymiajacych dla OSP Mroków</t>
  </si>
  <si>
    <t>Zgorzała, Nowa Iwiczna - Budowa oświetlenia Al. Zgody -punkty świetlne</t>
  </si>
  <si>
    <t>Stefanowo - Projekt i budowa oświetlenia ul. Letniskowej - punkty świetlne</t>
  </si>
  <si>
    <t>Kolonia Warszawska - Projekt  budowy wodociągu ul. Przezorna i Przydrożna</t>
  </si>
  <si>
    <t>Zakup  komputerów i drukarek</t>
  </si>
  <si>
    <t>Mysiadło - Budowa oświetlenia ul. Poprzeczna - punkty świetlne</t>
  </si>
  <si>
    <t>Zakup oprogramowania (na potrzeby Referatu Urbanistyki i Planowania)</t>
  </si>
  <si>
    <t>Lesznowola - Budowa sygnalizacji świetlnej w ciągu drogi wojewódzkiej nr 721 ( skrzyżowanie ul. Słonecznej i ul. Szkolnej) - I etap - opracowanie dokumentacji</t>
  </si>
  <si>
    <t>UG - M.K.</t>
  </si>
  <si>
    <t>Stara Iwiczna - Przebudowa drogi wojewódzkiej nr 721 w istniejących pasie  drogowym na dz. nr. ew. 63/2 obręb  Stara Iwiczna - budowa ścieżki pieszo-rowerowej  na odcinku od ul. Krótkiej w Kolonii Lesznowola do torów PKP w Starej Iwicznej  - pomoc rzeczowa dla Sam,orządu Woj. Mazowieckiego</t>
  </si>
  <si>
    <t>Zakup maszyny czyszczącej i klimatyzatora do CEiS  w Mysiadle oraz klimatyzatora do szkoły w Nowej Iwicznej</t>
  </si>
  <si>
    <t>Zakup  przyczepki do ratownictwa medycznego dla OSP Nowa Wola</t>
  </si>
  <si>
    <t>Mroków - Budowa ogrodzenia szkoły</t>
  </si>
  <si>
    <t>Mysiadło - Zakup agregatu skraplacza do centrali wentylacyjnej ul. Kwiatowa</t>
  </si>
  <si>
    <t>Łazy  - Aktualizacja projektu ze zmianą przeznaczenia budynku komunalnego śwetlicy na budynek szkoły podstawowej</t>
  </si>
  <si>
    <t xml:space="preserve">Mroków - Aktualizacja projeku budynku OSP </t>
  </si>
  <si>
    <t>Mysiadło - Rozbudowa monitoringu w budynku szkoły ul. Kwiatowa</t>
  </si>
  <si>
    <t>Razem rozdz. 90001</t>
  </si>
  <si>
    <t>Mysiadło - Budowa kanalizacji deszczowej w ul. Topolowej - I etap</t>
  </si>
  <si>
    <t>Nowa Iwiczna - Budowa odwodnienia ul. Migdałowej</t>
  </si>
  <si>
    <t>Warszawianka - Projekt budowy oświetlenia ul. Nutki  - punkty świetlne</t>
  </si>
  <si>
    <t>Magdalenka - Projekt budowy oświetlenia ul. Głogowa - punkty świetlne</t>
  </si>
  <si>
    <t>Zamienie - Budowa oświetlenia ul. Arakowej  - punkty świetlne</t>
  </si>
  <si>
    <t>Zamienie - Projekt budowy oświetlenia ul. Waniliowej  - punkty świetlne</t>
  </si>
  <si>
    <t xml:space="preserve">Mysiadło - Budowa parkingu ul. Topolowa </t>
  </si>
  <si>
    <t xml:space="preserve">Mroków - Projekt przebudowy budynku komunalnego ul. Górskiego  </t>
  </si>
  <si>
    <t>Janczewice - Zakup gruntów pod ul. Żytnią dz.  119</t>
  </si>
  <si>
    <t>Zakup samochodu osobowo-dostwczego                                                 (na potrzeby RDM)</t>
  </si>
  <si>
    <t>Mysiadło - Budowa odwodnienia ul. Miła</t>
  </si>
  <si>
    <t>Mysiadło -Zakup wyrzutni dachowych do szkoły ul. Kwiatowa</t>
  </si>
  <si>
    <t>Nowa Wola - Projekt budowy oświetlenia ul. Plonowej - punkty świetlne</t>
  </si>
  <si>
    <t>rozdz. 80104</t>
  </si>
  <si>
    <t>rozdz. 80148</t>
  </si>
  <si>
    <t>Mysiadło - Projekt i wykonanie adaptacji kuchni w stołówce szkolnej ul. Kwiatowa</t>
  </si>
  <si>
    <t>Dofinansowanie zakupu sprężarki powietrznej dla Komendy Powiatowej Państwowej Straży Pożarnej w Piasecznie</t>
  </si>
  <si>
    <t xml:space="preserve">Wola Mrokowska - Projekt  budowy ul. Malowniczej </t>
  </si>
  <si>
    <t>Mysiadło -Zakup zmywarki, dwóch taboretów elektycznych, kuchni elektrycznej, szafy stalowej przesuwnej do  przedszkola ul. Osiedlowa</t>
  </si>
  <si>
    <t>Mysiadło - Montaż klimatyzacji w szkole - I etap</t>
  </si>
  <si>
    <t>Nowa Iwiczna - Budowa placu zabaw przy szkole</t>
  </si>
  <si>
    <t>Rady  Gminy Lesznowola</t>
  </si>
  <si>
    <t>Przyspieszenie wzrostu konkurencyjności województwa mazowieckiego, przez budowanie społeczeństwa informatycznego i gospodarki opartej na wiedzy, przez stworzenie zintegrowanych baz wiedzy o Mazowszu</t>
  </si>
  <si>
    <t>Budowa kanalizacji w Łoziskach i Jazgarzewszczyźnie oraz w Starej Iwicznej ul. Kolejowa - I etap</t>
  </si>
  <si>
    <t>Budowa kanalizacji w Podolszynie, Janczewicach i Lesznowoli - I etap</t>
  </si>
  <si>
    <t>Łazy, Magdalenka  - Projekt rozbudowy ul. Ks. Słojewskiego wraz ze ścieżką rowerową na odcinku od. ul. Kaczeńców do ul. Rolnej</t>
  </si>
  <si>
    <t>Łazy, Stefanowo - Projekt kolektora kanalizacyjnego wraz z przepompownią na odcinku od oczyszczalni ścieków w Łazach do ul. Uroczej w Stefanowie</t>
  </si>
  <si>
    <t>Rozbudowa oczyszcz. ścieków w Wólce Kosowskiej- II etap</t>
  </si>
  <si>
    <t>Warszawianka, Stefanowo - Budowa wodociagu i kanalizacji  w drogach dz. ew. 4, 3/13  oraz 115, 83/8 i 83/19 z przyłączami</t>
  </si>
  <si>
    <t>Wilcza Góra - Budowa kanalizacji i wodociągu wraz z przyłączami ulica boczna od ul. Jasnej dz. nr. ew. 51/7, 51/8, 30/4, 30/5</t>
  </si>
  <si>
    <t>Wola Mrokowska - Budowa wodociągu wraz z przyłączami ulica boczna od ul. Granicznej dz. nr ewid. 91/11, 91/16, 91/17, 91/18, 91/19, 91/2091/21, 91/22, 91/23, 91/10 i 90</t>
  </si>
  <si>
    <t>Zgorzała - Budowa sieci wodociągowo - kanalizacyjnej z przyłączami w drodze gminnej nr. ewid 290, 121/8</t>
  </si>
  <si>
    <t>2014-2016</t>
  </si>
  <si>
    <t>2014-2015</t>
  </si>
  <si>
    <t>2012-2017</t>
  </si>
  <si>
    <t>2013-2014</t>
  </si>
  <si>
    <t>Stefanowo, Kolonia Warszawska, Marysin, cz. wschodnia,  Łazy II -  Opracowanie koncepcji i projektu budowy sieci kanalizacji sanitarnej</t>
  </si>
  <si>
    <t>Stefanowo - Projekt kanalizacji</t>
  </si>
  <si>
    <t>RAZEM DZIAŁ 010</t>
  </si>
  <si>
    <t>RAZEM DZIAŁ  150</t>
  </si>
  <si>
    <t>2012-2015</t>
  </si>
  <si>
    <t>UG - inf</t>
  </si>
  <si>
    <t xml:space="preserve">Janczewice, Lesznowola - Projekt budowy ul. Żytniej wraz z kanalizacja deszczowa </t>
  </si>
  <si>
    <t>Jazgarzewszczyzna - Projekt budowy ul. Krzywej wraz z kanalizacja deszczową</t>
  </si>
  <si>
    <t>Lesznowola - Budowa ul. Zajączka, Żubra i Niedźwiedzia wraz z odwodnieniem</t>
  </si>
  <si>
    <t xml:space="preserve">Lesznowola - Projekt  rozbudowy  ul. GRN  </t>
  </si>
  <si>
    <t xml:space="preserve">Lesznowola - Projekt budowy drogi na odcinku od ul. Jedności na działkach nr149/3, 150/4, 151/5 , 152, 159/1, 160/2 i 160/1  wraz z kanalizacja deszczową </t>
  </si>
  <si>
    <t>Lesznowola - Projekt budowy ul. Poprzecznej</t>
  </si>
  <si>
    <t xml:space="preserve">Łazy - Budowa ul. Kwiatowej wraz z budową kanalizacji deszczowej i oświetlenia drogowego oraz przebudową sieci telekomunikacji i wodociągowej </t>
  </si>
  <si>
    <t>Łazy - Projekt budowy ul. Kwiatowej wraz z kanalizacją deszczową</t>
  </si>
  <si>
    <t>Łazy - Projekt budowy ul. Perłowej</t>
  </si>
  <si>
    <t>Łazy - Projekt budowy ul. Spokojnej, Marzeń  i Szmaragdowej  wraz z kanalizacją deszczową</t>
  </si>
  <si>
    <t>Łazy - Projekt odwodnienia ul. Różanej i Masztowej</t>
  </si>
  <si>
    <t xml:space="preserve">Magdalenka -Budowa ul. Okrężnej </t>
  </si>
  <si>
    <t>Marysin- Budowa ul. Zdrowotnej na odcinku od Al. Krakowskiej do ul. Ludowej oraz ul. Ludowej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</si>
  <si>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</si>
  <si>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</si>
  <si>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 xml:space="preserve">Marysin, Wólka Kosowska i Stefanowo - Projekt budowy ul Krzywej </t>
  </si>
  <si>
    <t>Mysiadło -Budowa ul. Aronii, Agrestowej  i Porzeczkowej</t>
  </si>
  <si>
    <t>Nowa Iwiczna - Projekt budowy ul. Willowej wraz z  kanalizacją deszczową oraz projekt kanalizacji deszczowej w ulicach: Willowej, Cichej , Krasickiego i działki nr. 31/40</t>
  </si>
  <si>
    <t>Nowa Iwiczna - Projekt rozbudowy ul. Torowej wraz z kanalizacja deszczowa</t>
  </si>
  <si>
    <t xml:space="preserve">Nowa Iwiczna- Budowa ul. Willowej wraz z kanalizacją deszczową oraz budowa kanalizacji deszczowej w ul. Cichej, Krasickiego i dz. nr 31/40 </t>
  </si>
  <si>
    <t>Stachowo, Wólka Kosowska, PAN Kosów i Mroków - Projekt budowy ul. Karasia z odwodnieniem</t>
  </si>
  <si>
    <t>Stara Iwiczna - Projekt budowy dróg od ul. Słonecznej nr. adm. 43 i nr. adm. 47  do ul. Kolejowej wzdłuż działki o nr. adm. 5</t>
  </si>
  <si>
    <t>Stefanowo- Projekt przebudowy ul. Uroczej wraz z budową chodnika</t>
  </si>
  <si>
    <t xml:space="preserve">Stefanowo- Rozbudowa ul. Uroczej </t>
  </si>
  <si>
    <t>Wilcza Góra - Budowa ul. Jasnej wraz z odwodnieniem</t>
  </si>
  <si>
    <t>Wilcza Góra-Projekt  budowy ul. Jasnej z odwodnieniem</t>
  </si>
  <si>
    <t>Wilcza Góra-Projekt  budowy ul. Przyleśnej wraz z kanalizacja deszczową</t>
  </si>
  <si>
    <t>Wola Mrokowska - Projekt budowy ul. Wąskiej</t>
  </si>
  <si>
    <t>Zamienie - Budowa ul. Błędnej III etap oraz rurociagów zrzutowych dla odprowadzenia ścieków deszczowych z sieci gminnej kanalizacji deszczowej</t>
  </si>
  <si>
    <t>Zgorzała - Aktualizacja projektu z częściową zmianą przeznaczenia budynku komunalnego świetlicy na budynek szkoły podstawowej</t>
  </si>
  <si>
    <t xml:space="preserve">Zgorzała, Nowa Iwiczna  - Budowa ul. Al. Zgody </t>
  </si>
  <si>
    <t>Wilcza Góra - Aktualizacja projektu budowy ul. Borowej</t>
  </si>
  <si>
    <t>2012-2014</t>
  </si>
  <si>
    <t>2009-2015</t>
  </si>
  <si>
    <t>2011-2014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</si>
  <si>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</si>
  <si>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</si>
  <si>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t>Mroków - Aktualizacja projektu i rozbudowa budynku Zespołu Szkół o halę sportową wraz z zapleczem socjalnym</t>
  </si>
  <si>
    <t xml:space="preserve">Mroków - Projekt i nadbudowa budynku szkoły </t>
  </si>
  <si>
    <t>2006-2014</t>
  </si>
  <si>
    <t xml:space="preserve">Mysiadło - Projekt i budowa "Centrum Edukacji i Sportu" </t>
  </si>
  <si>
    <t>Mysiadło - Projekt budowy kanalizacji deszczowej ul. Poprzeczna, Zakręt, Goździków i Wiejska</t>
  </si>
  <si>
    <t xml:space="preserve">Internet dla mieszkańców Gminy Lesznowola </t>
  </si>
  <si>
    <t>RAZEM DZIAŁ 600</t>
  </si>
  <si>
    <t>RAZEM DZIAŁ 700</t>
  </si>
  <si>
    <t>RAZEM DZIAŁ 750</t>
  </si>
  <si>
    <t>RAZEM DZIAŁ 801</t>
  </si>
  <si>
    <t>RAZEM DZIAŁ 900</t>
  </si>
  <si>
    <t>RAZEM DZIAŁ 926</t>
  </si>
  <si>
    <t>Łazy - Zakup gruntów pod drogę gminną ul. Marzeń (dz. nr 620/1, 628/1 i 632/10)</t>
  </si>
  <si>
    <t>Nowa Iwiczna  -Zakup urządzen zabawowych na plac zabaw przy szkole</t>
  </si>
  <si>
    <t>Nowa Iwiczna - Projekt i budowa oświetlenia ul. Tarniny i Przebiśniegów -punkty świetlne</t>
  </si>
  <si>
    <t>Razem dział 150 (WPF) w tym:</t>
  </si>
  <si>
    <t>Razem dział 010  (WPF) w tym:</t>
  </si>
  <si>
    <t>razem rozdz 60016 (WPF) w tym:</t>
  </si>
  <si>
    <t>Zakup systemu audiowizualnego do sali konferencyjnej Urzędu Gminy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</si>
  <si>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</si>
  <si>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Razem rozdz. 90001 (WPF) w tym:</t>
  </si>
  <si>
    <t>UG- RGG</t>
  </si>
  <si>
    <t>Nowa Iwiczna  -Zakup nieruchomości zabudowanej z przeznaczeniem pod szkołę</t>
  </si>
  <si>
    <t>2012-2016</t>
  </si>
  <si>
    <t>Tabela  Nr 2a</t>
  </si>
  <si>
    <t>Mysiadło - Budowa oświetlenia ul. Truskawkowej  - punkty świetlne</t>
  </si>
  <si>
    <t>RAZEM DZIAŁ 720 (WPF)</t>
  </si>
  <si>
    <t>Dofinansowanie zakupu dwóch samochodów nieoznakowanych z przeznaczeniem dla Komisariatu Policji w Lesznowoli</t>
  </si>
  <si>
    <t>2013-2015</t>
  </si>
  <si>
    <t>Nowa Iwiczna - Projekt budowy oświetlenia ul. Krasickiego - punkty świetlne</t>
  </si>
  <si>
    <t>Razem rozdz. 90015 (WPF)</t>
  </si>
  <si>
    <t>+</t>
  </si>
  <si>
    <t>dział 010- wydatki jednoroczne</t>
  </si>
  <si>
    <t>dział 010- wydatki WPF</t>
  </si>
  <si>
    <t>dział  600- wydatki jednoroczne</t>
  </si>
  <si>
    <t>dział 600 - wydatki WPF</t>
  </si>
  <si>
    <t>dział  700- wydatki jednoroczne</t>
  </si>
  <si>
    <t>dział  720- wydatki WPF</t>
  </si>
  <si>
    <t>dział  754 - wydatki jednoroczne</t>
  </si>
  <si>
    <t>dział  750- wydatki jednoroczne</t>
  </si>
  <si>
    <t>dział  801- wydatki jednoroczne</t>
  </si>
  <si>
    <t>dział 801 - wydatki WPF</t>
  </si>
  <si>
    <t>dział  900 - wydatki jednoroczne</t>
  </si>
  <si>
    <t>dział 900 - wydatki WPF</t>
  </si>
  <si>
    <t>Wydatki WPF</t>
  </si>
  <si>
    <t xml:space="preserve">Wydatki jednoroczne </t>
  </si>
  <si>
    <t>dział  926 - wydatki jednoroczne</t>
  </si>
  <si>
    <t>OGÓŁEM    (I + II)  w tym:</t>
  </si>
  <si>
    <t xml:space="preserve">Nowe inwestycje </t>
  </si>
  <si>
    <t xml:space="preserve">Budowa drogi powiatowej Nr 2840W -                                                       ul. Wojska Polskiego </t>
  </si>
  <si>
    <t>Zakup trybuny, ławek rezerwowych i 2-ch bramek - boisko Nowa Wola i siłowni zewnętrznej - boisko Wola Mrokowska</t>
  </si>
  <si>
    <t>Zakup  oprogramowania "Umowy, faktury, wnioski i zamówienia</t>
  </si>
  <si>
    <t xml:space="preserve">Stefanowo, Warszwianka  - Projekt budowy ul. Malinowej </t>
  </si>
  <si>
    <t>Zakup komputera z oprogramowaniem "Autocad"   (na potrzeby Referatu PRI)</t>
  </si>
  <si>
    <t>Łazy II - Zakup działki 46/47 - obręb PGR i Radjostacja o pow. 0,0337 ha</t>
  </si>
  <si>
    <t xml:space="preserve">Lesznowola  - Projekt budowy ulic: Dworkowej, Topolowej i Końcowej </t>
  </si>
  <si>
    <t xml:space="preserve">Łazy - Budowa ul. Spokojnej, Marzeń i Szmaragdowej wraz z kanalizacją deszczową </t>
  </si>
  <si>
    <t>Do Uchwały Nr</t>
  </si>
  <si>
    <t xml:space="preserve">z dnia  </t>
  </si>
  <si>
    <t xml:space="preserve">Wykonanie </t>
  </si>
  <si>
    <t>Pozostało do wykonania</t>
  </si>
  <si>
    <t>OT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</si>
</sst>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8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b/>
      <i/>
      <sz val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i/>
      <sz val="8"/>
      <name val="Cambria"/>
      <family val="1"/>
    </font>
    <font>
      <i/>
      <sz val="7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0" fontId="32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3" fontId="33" fillId="35" borderId="11" xfId="0" applyNumberFormat="1" applyFont="1" applyFill="1" applyBorder="1" applyAlignment="1">
      <alignment vertical="center"/>
    </xf>
    <xf numFmtId="0" fontId="31" fillId="35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right" vertical="center"/>
    </xf>
    <xf numFmtId="3" fontId="33" fillId="6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/>
    </xf>
    <xf numFmtId="0" fontId="33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9" fillId="33" borderId="10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vertical="center"/>
    </xf>
    <xf numFmtId="0" fontId="3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3" fontId="33" fillId="2" borderId="10" xfId="0" applyNumberFormat="1" applyFont="1" applyFill="1" applyBorder="1" applyAlignment="1">
      <alignment horizontal="right" vertical="center"/>
    </xf>
    <xf numFmtId="3" fontId="33" fillId="2" borderId="10" xfId="0" applyNumberFormat="1" applyFont="1" applyFill="1" applyBorder="1" applyAlignment="1">
      <alignment vertical="center"/>
    </xf>
    <xf numFmtId="3" fontId="33" fillId="2" borderId="11" xfId="0" applyNumberFormat="1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5" fillId="6" borderId="11" xfId="0" applyNumberFormat="1" applyFont="1" applyFill="1" applyBorder="1" applyAlignment="1">
      <alignment horizontal="right" vertical="center"/>
    </xf>
    <xf numFmtId="3" fontId="31" fillId="35" borderId="11" xfId="0" applyNumberFormat="1" applyFont="1" applyFill="1" applyBorder="1" applyAlignment="1">
      <alignment vertical="center"/>
    </xf>
    <xf numFmtId="0" fontId="35" fillId="35" borderId="11" xfId="0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33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3" fontId="33" fillId="33" borderId="12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3" fontId="33" fillId="2" borderId="1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vertical="center"/>
    </xf>
    <xf numFmtId="0" fontId="35" fillId="3" borderId="14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vertical="center"/>
    </xf>
    <xf numFmtId="3" fontId="33" fillId="3" borderId="12" xfId="0" applyNumberFormat="1" applyFont="1" applyFill="1" applyBorder="1" applyAlignment="1">
      <alignment vertical="center"/>
    </xf>
    <xf numFmtId="0" fontId="31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33" fillId="3" borderId="11" xfId="0" applyNumberFormat="1" applyFont="1" applyFill="1" applyBorder="1" applyAlignment="1">
      <alignment vertical="center"/>
    </xf>
    <xf numFmtId="0" fontId="31" fillId="3" borderId="11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38" fillId="37" borderId="24" xfId="0" applyFont="1" applyFill="1" applyBorder="1" applyAlignment="1" applyProtection="1">
      <alignment horizontal="left" vertical="center" wrapText="1" shrinkToFit="1"/>
      <protection locked="0"/>
    </xf>
    <xf numFmtId="0" fontId="39" fillId="37" borderId="24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33" fillId="6" borderId="11" xfId="0" applyFont="1" applyFill="1" applyBorder="1" applyAlignment="1">
      <alignment horizontal="left" vertical="center"/>
    </xf>
    <xf numFmtId="3" fontId="34" fillId="34" borderId="16" xfId="0" applyNumberFormat="1" applyFont="1" applyFill="1" applyBorder="1" applyAlignment="1">
      <alignment horizontal="right" vertical="center"/>
    </xf>
    <xf numFmtId="0" fontId="40" fillId="34" borderId="11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3" fontId="41" fillId="34" borderId="11" xfId="0" applyNumberFormat="1" applyFont="1" applyFill="1" applyBorder="1" applyAlignment="1">
      <alignment horizontal="right" vertical="center"/>
    </xf>
    <xf numFmtId="3" fontId="40" fillId="34" borderId="11" xfId="0" applyNumberFormat="1" applyFont="1" applyFill="1" applyBorder="1" applyAlignment="1">
      <alignment horizontal="right" vertical="center"/>
    </xf>
    <xf numFmtId="3" fontId="42" fillId="34" borderId="11" xfId="0" applyNumberFormat="1" applyFont="1" applyFill="1" applyBorder="1" applyAlignment="1">
      <alignment horizontal="right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vertical="center"/>
    </xf>
    <xf numFmtId="0" fontId="40" fillId="34" borderId="23" xfId="0" applyFont="1" applyFill="1" applyBorder="1" applyAlignment="1">
      <alignment vertical="center"/>
    </xf>
    <xf numFmtId="0" fontId="40" fillId="34" borderId="14" xfId="0" applyFont="1" applyFill="1" applyBorder="1" applyAlignment="1">
      <alignment vertical="center"/>
    </xf>
    <xf numFmtId="0" fontId="40" fillId="34" borderId="14" xfId="0" applyFont="1" applyFill="1" applyBorder="1" applyAlignment="1">
      <alignment horizontal="center" vertical="center"/>
    </xf>
    <xf numFmtId="3" fontId="42" fillId="34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8" fillId="37" borderId="25" xfId="0" applyFont="1" applyFill="1" applyBorder="1" applyAlignment="1" applyProtection="1">
      <alignment horizontal="left" vertical="center" wrapText="1" shrinkToFit="1"/>
      <protection locked="0"/>
    </xf>
    <xf numFmtId="0" fontId="38" fillId="37" borderId="26" xfId="0" applyFont="1" applyFill="1" applyBorder="1" applyAlignment="1" applyProtection="1">
      <alignment horizontal="left" vertical="center" wrapText="1" shrinkToFit="1"/>
      <protection locked="0"/>
    </xf>
    <xf numFmtId="0" fontId="32" fillId="0" borderId="10" xfId="0" applyFont="1" applyBorder="1" applyAlignment="1">
      <alignment horizontal="center" vertical="center" wrapText="1"/>
    </xf>
    <xf numFmtId="3" fontId="31" fillId="35" borderId="11" xfId="0" applyNumberFormat="1" applyFont="1" applyFill="1" applyBorder="1" applyAlignment="1">
      <alignment horizontal="right" vertical="center"/>
    </xf>
    <xf numFmtId="0" fontId="39" fillId="37" borderId="27" xfId="0" applyFont="1" applyFill="1" applyBorder="1" applyAlignment="1" applyProtection="1">
      <alignment horizontal="left" vertical="center" wrapText="1" shrinkToFit="1"/>
      <protection locked="0"/>
    </xf>
    <xf numFmtId="0" fontId="38" fillId="37" borderId="27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39" fillId="37" borderId="26" xfId="0" applyFont="1" applyFill="1" applyBorder="1" applyAlignment="1" applyProtection="1">
      <alignment horizontal="left" vertical="center" wrapText="1" shrinkToFi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32" fillId="36" borderId="14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3" fontId="31" fillId="36" borderId="11" xfId="0" applyNumberFormat="1" applyFont="1" applyFill="1" applyBorder="1" applyAlignment="1">
      <alignment vertical="center"/>
    </xf>
    <xf numFmtId="0" fontId="43" fillId="36" borderId="11" xfId="0" applyFont="1" applyFill="1" applyBorder="1" applyAlignment="1">
      <alignment horizontal="left" vertical="center"/>
    </xf>
    <xf numFmtId="0" fontId="43" fillId="36" borderId="11" xfId="0" applyFont="1" applyFill="1" applyBorder="1" applyAlignment="1">
      <alignment horizontal="center" vertical="center"/>
    </xf>
    <xf numFmtId="3" fontId="43" fillId="36" borderId="11" xfId="0" applyNumberFormat="1" applyFont="1" applyFill="1" applyBorder="1" applyAlignment="1">
      <alignment horizontal="right" vertical="center"/>
    </xf>
    <xf numFmtId="3" fontId="43" fillId="36" borderId="11" xfId="0" applyNumberFormat="1" applyFont="1" applyFill="1" applyBorder="1" applyAlignment="1">
      <alignment horizontal="center" vertical="center"/>
    </xf>
    <xf numFmtId="3" fontId="40" fillId="36" borderId="11" xfId="0" applyNumberFormat="1" applyFont="1" applyFill="1" applyBorder="1" applyAlignment="1">
      <alignment horizontal="right" vertical="center"/>
    </xf>
    <xf numFmtId="3" fontId="44" fillId="36" borderId="11" xfId="0" applyNumberFormat="1" applyFont="1" applyFill="1" applyBorder="1" applyAlignment="1">
      <alignment horizontal="right" vertical="center"/>
    </xf>
    <xf numFmtId="3" fontId="44" fillId="36" borderId="11" xfId="0" applyNumberFormat="1" applyFont="1" applyFill="1" applyBorder="1" applyAlignment="1">
      <alignment vertical="center"/>
    </xf>
    <xf numFmtId="0" fontId="45" fillId="36" borderId="13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right" vertical="center"/>
    </xf>
    <xf numFmtId="3" fontId="40" fillId="36" borderId="10" xfId="0" applyNumberFormat="1" applyFont="1" applyFill="1" applyBorder="1" applyAlignment="1">
      <alignment vertical="center"/>
    </xf>
    <xf numFmtId="0" fontId="35" fillId="36" borderId="13" xfId="0" applyFont="1" applyFill="1" applyBorder="1" applyAlignment="1">
      <alignment vertical="center"/>
    </xf>
    <xf numFmtId="0" fontId="35" fillId="36" borderId="14" xfId="0" applyFont="1" applyFill="1" applyBorder="1" applyAlignment="1">
      <alignment vertical="center"/>
    </xf>
    <xf numFmtId="3" fontId="6" fillId="36" borderId="11" xfId="0" applyNumberFormat="1" applyFont="1" applyFill="1" applyBorder="1" applyAlignment="1">
      <alignment vertical="center"/>
    </xf>
    <xf numFmtId="0" fontId="31" fillId="36" borderId="11" xfId="0" applyFont="1" applyFill="1" applyBorder="1" applyAlignment="1">
      <alignment horizontal="center" vertical="center"/>
    </xf>
    <xf numFmtId="3" fontId="43" fillId="36" borderId="10" xfId="0" applyNumberFormat="1" applyFont="1" applyFill="1" applyBorder="1" applyAlignment="1">
      <alignment horizontal="right" vertical="center"/>
    </xf>
    <xf numFmtId="3" fontId="45" fillId="36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3" fontId="34" fillId="2" borderId="29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3" fontId="34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vertical="center"/>
    </xf>
    <xf numFmtId="0" fontId="5" fillId="0" borderId="28" xfId="0" applyFont="1" applyBorder="1" applyAlignment="1" quotePrefix="1">
      <alignment horizontal="center" vertical="center"/>
    </xf>
    <xf numFmtId="0" fontId="39" fillId="37" borderId="28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9" fillId="37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/>
    </xf>
    <xf numFmtId="3" fontId="34" fillId="36" borderId="0" xfId="0" applyNumberFormat="1" applyFont="1" applyFill="1" applyBorder="1" applyAlignment="1">
      <alignment horizontal="right" vertical="center"/>
    </xf>
    <xf numFmtId="3" fontId="6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Alignment="1">
      <alignment vertical="center"/>
    </xf>
    <xf numFmtId="0" fontId="35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3" fontId="8" fillId="36" borderId="0" xfId="0" applyNumberFormat="1" applyFont="1" applyFill="1" applyBorder="1" applyAlignment="1">
      <alignment horizontal="right" vertical="center"/>
    </xf>
    <xf numFmtId="3" fontId="5" fillId="36" borderId="28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3" fontId="5" fillId="36" borderId="28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3" fontId="5" fillId="0" borderId="28" xfId="0" applyNumberFormat="1" applyFont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0" fontId="38" fillId="37" borderId="30" xfId="0" applyFont="1" applyFill="1" applyBorder="1" applyAlignment="1" applyProtection="1">
      <alignment horizontal="left" vertical="center" wrapText="1" shrinkToFit="1"/>
      <protection locked="0"/>
    </xf>
    <xf numFmtId="3" fontId="5" fillId="33" borderId="31" xfId="0" applyNumberFormat="1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3" fontId="40" fillId="36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0" xfId="0" applyNumberFormat="1" applyFont="1" applyFill="1" applyBorder="1" applyAlignment="1">
      <alignment horizontal="right" vertical="center"/>
    </xf>
    <xf numFmtId="3" fontId="43" fillId="6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5" fillId="35" borderId="13" xfId="0" applyFont="1" applyFill="1" applyBorder="1" applyAlignment="1">
      <alignment vertical="center"/>
    </xf>
    <xf numFmtId="0" fontId="35" fillId="35" borderId="14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34" borderId="40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41" fillId="34" borderId="11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/>
    </xf>
    <xf numFmtId="4" fontId="43" fillId="36" borderId="11" xfId="0" applyNumberFormat="1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36" borderId="28" xfId="0" applyNumberFormat="1" applyFont="1" applyFill="1" applyBorder="1" applyAlignment="1">
      <alignment horizontal="right" vertical="center"/>
    </xf>
    <xf numFmtId="4" fontId="5" fillId="36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33" fillId="6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0" fillId="36" borderId="10" xfId="0" applyNumberFormat="1" applyFont="1" applyFill="1" applyBorder="1" applyAlignment="1">
      <alignment horizontal="right" vertical="center"/>
    </xf>
    <xf numFmtId="4" fontId="43" fillId="36" borderId="10" xfId="0" applyNumberFormat="1" applyFont="1" applyFill="1" applyBorder="1" applyAlignment="1">
      <alignment horizontal="right" vertical="center"/>
    </xf>
    <xf numFmtId="4" fontId="6" fillId="3" borderId="11" xfId="0" applyNumberFormat="1" applyFont="1" applyFill="1" applyBorder="1" applyAlignment="1">
      <alignment horizontal="right" vertical="center"/>
    </xf>
    <xf numFmtId="4" fontId="33" fillId="2" borderId="10" xfId="0" applyNumberFormat="1" applyFont="1" applyFill="1" applyBorder="1" applyAlignment="1">
      <alignment horizontal="right" vertical="center"/>
    </xf>
    <xf numFmtId="4" fontId="33" fillId="2" borderId="11" xfId="0" applyNumberFormat="1" applyFont="1" applyFill="1" applyBorder="1" applyAlignment="1">
      <alignment horizontal="right" vertical="center"/>
    </xf>
    <xf numFmtId="4" fontId="40" fillId="34" borderId="11" xfId="0" applyNumberFormat="1" applyFont="1" applyFill="1" applyBorder="1" applyAlignment="1">
      <alignment horizontal="right" vertical="center"/>
    </xf>
    <xf numFmtId="4" fontId="34" fillId="34" borderId="16" xfId="0" applyNumberFormat="1" applyFont="1" applyFill="1" applyBorder="1" applyAlignment="1">
      <alignment horizontal="right" vertical="center"/>
    </xf>
    <xf numFmtId="4" fontId="34" fillId="2" borderId="29" xfId="0" applyNumberFormat="1" applyFont="1" applyFill="1" applyBorder="1" applyAlignment="1">
      <alignment horizontal="right" vertical="center"/>
    </xf>
    <xf numFmtId="4" fontId="34" fillId="2" borderId="11" xfId="0" applyNumberFormat="1" applyFont="1" applyFill="1" applyBorder="1" applyAlignment="1">
      <alignment horizontal="right" vertical="center"/>
    </xf>
    <xf numFmtId="4" fontId="41" fillId="36" borderId="28" xfId="0" applyNumberFormat="1" applyFont="1" applyFill="1" applyBorder="1" applyAlignment="1">
      <alignment horizontal="right" vertical="center"/>
    </xf>
    <xf numFmtId="4" fontId="5" fillId="36" borderId="42" xfId="0" applyNumberFormat="1" applyFont="1" applyFill="1" applyBorder="1" applyAlignment="1">
      <alignment horizontal="right" vertical="center"/>
    </xf>
    <xf numFmtId="4" fontId="41" fillId="36" borderId="42" xfId="0" applyNumberFormat="1" applyFont="1" applyFill="1" applyBorder="1" applyAlignment="1">
      <alignment horizontal="right" vertical="center"/>
    </xf>
    <xf numFmtId="3" fontId="5" fillId="36" borderId="42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5" fillId="38" borderId="28" xfId="0" applyNumberFormat="1" applyFont="1" applyFill="1" applyBorder="1" applyAlignment="1">
      <alignment horizontal="right" vertical="center"/>
    </xf>
    <xf numFmtId="4" fontId="41" fillId="38" borderId="28" xfId="0" applyNumberFormat="1" applyFont="1" applyFill="1" applyBorder="1" applyAlignment="1">
      <alignment horizontal="right" vertical="center"/>
    </xf>
    <xf numFmtId="3" fontId="5" fillId="38" borderId="28" xfId="0" applyNumberFormat="1" applyFont="1" applyFill="1" applyBorder="1" applyAlignment="1">
      <alignment horizontal="right" vertical="center"/>
    </xf>
    <xf numFmtId="3" fontId="5" fillId="38" borderId="28" xfId="0" applyNumberFormat="1" applyFont="1" applyFill="1" applyBorder="1" applyAlignment="1">
      <alignment vertical="center"/>
    </xf>
    <xf numFmtId="4" fontId="5" fillId="38" borderId="0" xfId="0" applyNumberFormat="1" applyFont="1" applyFill="1" applyBorder="1" applyAlignment="1">
      <alignment horizontal="right" vertical="center"/>
    </xf>
    <xf numFmtId="4" fontId="41" fillId="38" borderId="0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vertical="center"/>
    </xf>
    <xf numFmtId="4" fontId="5" fillId="38" borderId="42" xfId="0" applyNumberFormat="1" applyFont="1" applyFill="1" applyBorder="1" applyAlignment="1">
      <alignment horizontal="right" vertical="center"/>
    </xf>
    <xf numFmtId="4" fontId="41" fillId="38" borderId="42" xfId="0" applyNumberFormat="1" applyFont="1" applyFill="1" applyBorder="1" applyAlignment="1">
      <alignment horizontal="right" vertical="center"/>
    </xf>
    <xf numFmtId="3" fontId="5" fillId="38" borderId="42" xfId="0" applyNumberFormat="1" applyFont="1" applyFill="1" applyBorder="1" applyAlignment="1">
      <alignment horizontal="right" vertical="center"/>
    </xf>
    <xf numFmtId="3" fontId="5" fillId="38" borderId="42" xfId="0" applyNumberFormat="1" applyFont="1" applyFill="1" applyBorder="1" applyAlignment="1">
      <alignment vertical="center"/>
    </xf>
    <xf numFmtId="4" fontId="41" fillId="34" borderId="10" xfId="0" applyNumberFormat="1" applyFont="1" applyFill="1" applyBorder="1" applyAlignment="1">
      <alignment horizontal="right" vertical="center"/>
    </xf>
    <xf numFmtId="4" fontId="41" fillId="34" borderId="12" xfId="0" applyNumberFormat="1" applyFont="1" applyFill="1" applyBorder="1" applyAlignment="1">
      <alignment horizontal="right" vertical="center"/>
    </xf>
    <xf numFmtId="4" fontId="41" fillId="34" borderId="16" xfId="0" applyNumberFormat="1" applyFont="1" applyFill="1" applyBorder="1" applyAlignment="1">
      <alignment horizontal="right" vertical="center"/>
    </xf>
    <xf numFmtId="4" fontId="41" fillId="36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showZeros="0" tabSelected="1" zoomScaleSheetLayoutView="100" zoomScalePageLayoutView="0" workbookViewId="0" topLeftCell="A16">
      <selection activeCell="K17" sqref="K17:K19"/>
    </sheetView>
  </sheetViews>
  <sheetFormatPr defaultColWidth="9.00390625" defaultRowHeight="12.75"/>
  <cols>
    <col min="1" max="1" width="3.375" style="1" customWidth="1"/>
    <col min="2" max="2" width="5.625" style="1" customWidth="1"/>
    <col min="3" max="3" width="2.625" style="1" customWidth="1"/>
    <col min="4" max="4" width="2.125" style="1" customWidth="1"/>
    <col min="5" max="5" width="33.25390625" style="1" customWidth="1"/>
    <col min="6" max="6" width="8.375" style="1" customWidth="1"/>
    <col min="7" max="7" width="11.75390625" style="1" customWidth="1"/>
    <col min="8" max="8" width="11.875" style="1" customWidth="1"/>
    <col min="9" max="9" width="14.75390625" style="1" customWidth="1"/>
    <col min="10" max="10" width="14.00390625" style="1" customWidth="1"/>
    <col min="11" max="11" width="11.875" style="1" customWidth="1"/>
    <col min="12" max="12" width="7.75390625" style="1" customWidth="1"/>
    <col min="13" max="13" width="8.125" style="1" customWidth="1"/>
    <col min="14" max="14" width="2.875" style="1" customWidth="1"/>
    <col min="15" max="15" width="7.125" style="1" customWidth="1"/>
    <col min="16" max="16" width="14.375" style="1" customWidth="1"/>
    <col min="17" max="17" width="14.00390625" style="1" customWidth="1"/>
    <col min="18" max="16384" width="9.125" style="1" customWidth="1"/>
  </cols>
  <sheetData>
    <row r="1" spans="1:15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6" t="s">
        <v>176</v>
      </c>
      <c r="N1" s="5"/>
      <c r="O1" s="6"/>
    </row>
    <row r="2" spans="1:15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</row>
    <row r="3" spans="1:1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51" t="s">
        <v>209</v>
      </c>
      <c r="N3" s="51"/>
      <c r="O3" s="51"/>
    </row>
    <row r="4" spans="1:15" ht="14.25" customHeight="1">
      <c r="A4" s="4"/>
      <c r="B4" s="4"/>
      <c r="C4" s="4"/>
      <c r="D4" s="4"/>
      <c r="E4" s="8"/>
      <c r="F4" s="8"/>
      <c r="G4" s="4"/>
      <c r="H4" s="4"/>
      <c r="I4" s="4"/>
      <c r="J4" s="4"/>
      <c r="K4" s="7"/>
      <c r="L4" s="7"/>
      <c r="M4" s="7" t="s">
        <v>94</v>
      </c>
      <c r="N4" s="7"/>
      <c r="O4" s="7"/>
    </row>
    <row r="5" spans="1:15" ht="13.5" customHeight="1">
      <c r="A5" s="4"/>
      <c r="B5" s="4"/>
      <c r="C5" s="4"/>
      <c r="D5" s="4"/>
      <c r="E5" s="8"/>
      <c r="F5" s="8"/>
      <c r="G5" s="4"/>
      <c r="H5" s="4"/>
      <c r="I5" s="4"/>
      <c r="J5" s="4"/>
      <c r="K5" s="7"/>
      <c r="L5" s="7"/>
      <c r="M5" s="7" t="s">
        <v>210</v>
      </c>
      <c r="N5" s="7"/>
      <c r="O5" s="7"/>
    </row>
    <row r="6" spans="1:15" ht="15" customHeight="1">
      <c r="A6" s="303" t="s">
        <v>29</v>
      </c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9"/>
    </row>
    <row r="7" spans="1:15" ht="6" customHeight="1">
      <c r="A7" s="10"/>
      <c r="B7" s="10"/>
      <c r="C7" s="9"/>
      <c r="D7" s="26"/>
      <c r="E7" s="11"/>
      <c r="F7" s="11"/>
      <c r="G7" s="9"/>
      <c r="H7" s="53"/>
      <c r="I7" s="53"/>
      <c r="J7" s="9"/>
      <c r="K7" s="9"/>
      <c r="L7" s="9"/>
      <c r="M7" s="9"/>
      <c r="N7" s="9"/>
      <c r="O7" s="9"/>
    </row>
    <row r="8" spans="1:15" s="2" customFormat="1" ht="13.5" customHeight="1">
      <c r="A8" s="306" t="s">
        <v>0</v>
      </c>
      <c r="B8" s="305" t="s">
        <v>2</v>
      </c>
      <c r="C8" s="297" t="s">
        <v>5</v>
      </c>
      <c r="D8" s="298"/>
      <c r="E8" s="305" t="s">
        <v>3</v>
      </c>
      <c r="F8" s="289" t="s">
        <v>11</v>
      </c>
      <c r="G8" s="305" t="s">
        <v>4</v>
      </c>
      <c r="H8" s="307" t="s">
        <v>26</v>
      </c>
      <c r="I8" s="289" t="s">
        <v>211</v>
      </c>
      <c r="J8" s="307" t="s">
        <v>212</v>
      </c>
      <c r="K8" s="291" t="s">
        <v>9</v>
      </c>
      <c r="L8" s="292"/>
      <c r="M8" s="292"/>
      <c r="N8" s="292"/>
      <c r="O8" s="289" t="s">
        <v>30</v>
      </c>
    </row>
    <row r="9" spans="1:17" s="2" customFormat="1" ht="37.5" customHeight="1">
      <c r="A9" s="306"/>
      <c r="B9" s="305"/>
      <c r="C9" s="299"/>
      <c r="D9" s="300"/>
      <c r="E9" s="305"/>
      <c r="F9" s="290"/>
      <c r="G9" s="305"/>
      <c r="H9" s="308"/>
      <c r="I9" s="311"/>
      <c r="J9" s="308"/>
      <c r="K9" s="54"/>
      <c r="L9" s="54"/>
      <c r="M9" s="154"/>
      <c r="N9" s="52"/>
      <c r="O9" s="290"/>
      <c r="Q9" s="2" t="s">
        <v>200</v>
      </c>
    </row>
    <row r="10" spans="1:15" s="2" customFormat="1" ht="9" customHeight="1">
      <c r="A10" s="12">
        <v>1</v>
      </c>
      <c r="B10" s="12">
        <v>2</v>
      </c>
      <c r="C10" s="295">
        <v>3</v>
      </c>
      <c r="D10" s="296"/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</row>
    <row r="11" spans="1:17" s="2" customFormat="1" ht="17.25" customHeight="1">
      <c r="A11" s="28" t="s">
        <v>7</v>
      </c>
      <c r="B11" s="29"/>
      <c r="C11" s="293"/>
      <c r="D11" s="294"/>
      <c r="E11" s="139" t="s">
        <v>8</v>
      </c>
      <c r="F11" s="140"/>
      <c r="G11" s="141">
        <f aca="true" t="shared" si="0" ref="G11:N11">G12+G33+G36+G86+G96+G106+G114+G150+G182+G93</f>
        <v>115952822.35</v>
      </c>
      <c r="H11" s="141">
        <f t="shared" si="0"/>
        <v>20399930</v>
      </c>
      <c r="I11" s="315">
        <f t="shared" si="0"/>
        <v>15427193.24</v>
      </c>
      <c r="J11" s="315">
        <f>H11-I11</f>
        <v>4972736.76</v>
      </c>
      <c r="K11" s="141"/>
      <c r="L11" s="141">
        <f t="shared" si="0"/>
        <v>0</v>
      </c>
      <c r="M11" s="141">
        <f t="shared" si="0"/>
        <v>0</v>
      </c>
      <c r="N11" s="143"/>
      <c r="O11" s="140"/>
      <c r="P11" s="124">
        <f>N11+K11</f>
        <v>0</v>
      </c>
      <c r="Q11" s="227">
        <f>Q12+Q13</f>
        <v>53083.53000000001</v>
      </c>
    </row>
    <row r="12" spans="1:17" s="2" customFormat="1" ht="17.25" customHeight="1">
      <c r="A12" s="28"/>
      <c r="B12" s="29"/>
      <c r="C12" s="129"/>
      <c r="D12" s="130"/>
      <c r="E12" s="73" t="s">
        <v>111</v>
      </c>
      <c r="F12" s="74"/>
      <c r="G12" s="77">
        <f>G15+G20</f>
        <v>20362634</v>
      </c>
      <c r="H12" s="77">
        <f>H15+H20</f>
        <v>730059</v>
      </c>
      <c r="I12" s="316">
        <f>I15+I20</f>
        <v>602014.7</v>
      </c>
      <c r="J12" s="315">
        <f aca="true" t="shared" si="1" ref="J12:J75">H12-I12</f>
        <v>128044.30000000005</v>
      </c>
      <c r="K12" s="77"/>
      <c r="L12" s="75"/>
      <c r="M12" s="75"/>
      <c r="N12" s="75"/>
      <c r="O12" s="74"/>
      <c r="Q12" s="124">
        <f>J13</f>
        <v>2.0500000000174623</v>
      </c>
    </row>
    <row r="13" spans="1:17" s="2" customFormat="1" ht="18" customHeight="1">
      <c r="A13" s="166"/>
      <c r="B13" s="167"/>
      <c r="C13" s="168"/>
      <c r="D13" s="169"/>
      <c r="E13" s="176" t="s">
        <v>184</v>
      </c>
      <c r="F13" s="177"/>
      <c r="G13" s="178">
        <f>G15</f>
        <v>260294</v>
      </c>
      <c r="H13" s="250">
        <f>H15</f>
        <v>260294</v>
      </c>
      <c r="I13" s="317">
        <f>I15</f>
        <v>260291.94999999998</v>
      </c>
      <c r="J13" s="315">
        <f t="shared" si="1"/>
        <v>2.0500000000174623</v>
      </c>
      <c r="K13" s="178"/>
      <c r="L13" s="179"/>
      <c r="M13" s="179"/>
      <c r="N13" s="179"/>
      <c r="O13" s="177"/>
      <c r="Q13" s="124">
        <f>SUM(Q21:Q32)</f>
        <v>53081.479999999996</v>
      </c>
    </row>
    <row r="14" spans="1:15" s="2" customFormat="1" ht="17.25" customHeight="1">
      <c r="A14" s="166"/>
      <c r="B14" s="167"/>
      <c r="C14" s="168"/>
      <c r="D14" s="169"/>
      <c r="E14" s="176" t="s">
        <v>185</v>
      </c>
      <c r="F14" s="177"/>
      <c r="G14" s="178">
        <f>G20</f>
        <v>20102340</v>
      </c>
      <c r="H14" s="250">
        <f>H20</f>
        <v>469765</v>
      </c>
      <c r="I14" s="317">
        <f>I20</f>
        <v>341722.75</v>
      </c>
      <c r="J14" s="315">
        <f t="shared" si="1"/>
        <v>128042.25</v>
      </c>
      <c r="K14" s="178"/>
      <c r="L14" s="179"/>
      <c r="M14" s="179"/>
      <c r="N14" s="179"/>
      <c r="O14" s="177"/>
    </row>
    <row r="15" spans="1:15" s="2" customFormat="1" ht="16.5" customHeight="1">
      <c r="A15" s="30"/>
      <c r="B15" s="32" t="s">
        <v>1</v>
      </c>
      <c r="C15" s="301"/>
      <c r="D15" s="302"/>
      <c r="E15" s="76" t="s">
        <v>17</v>
      </c>
      <c r="F15" s="32"/>
      <c r="G15" s="71">
        <f>SUM(G16:G19)</f>
        <v>260294</v>
      </c>
      <c r="H15" s="71">
        <f>SUM(H16:H19)</f>
        <v>260294</v>
      </c>
      <c r="I15" s="318">
        <f>SUM(I16:I19)</f>
        <v>260291.94999999998</v>
      </c>
      <c r="J15" s="315">
        <f t="shared" si="1"/>
        <v>2.0500000000174623</v>
      </c>
      <c r="K15" s="71"/>
      <c r="L15" s="71"/>
      <c r="M15" s="71"/>
      <c r="N15" s="71"/>
      <c r="O15" s="72"/>
    </row>
    <row r="16" spans="1:15" s="2" customFormat="1" ht="25.5" customHeight="1">
      <c r="A16" s="57">
        <v>1</v>
      </c>
      <c r="B16" s="56" t="s">
        <v>18</v>
      </c>
      <c r="C16" s="268">
        <v>6050</v>
      </c>
      <c r="D16" s="269"/>
      <c r="E16" s="48" t="s">
        <v>58</v>
      </c>
      <c r="F16" s="27">
        <v>2014</v>
      </c>
      <c r="G16" s="24">
        <f>H16</f>
        <v>24600</v>
      </c>
      <c r="H16" s="50">
        <v>24600</v>
      </c>
      <c r="I16" s="319">
        <v>24600</v>
      </c>
      <c r="J16" s="315">
        <f t="shared" si="1"/>
        <v>0</v>
      </c>
      <c r="K16" s="249"/>
      <c r="L16" s="249"/>
      <c r="M16" s="14"/>
      <c r="N16" s="15"/>
      <c r="O16" s="19" t="s">
        <v>23</v>
      </c>
    </row>
    <row r="17" spans="1:15" s="2" customFormat="1" ht="23.25" customHeight="1">
      <c r="A17" s="90">
        <v>2</v>
      </c>
      <c r="B17" s="56" t="s">
        <v>18</v>
      </c>
      <c r="C17" s="268">
        <v>6050</v>
      </c>
      <c r="D17" s="269"/>
      <c r="E17" s="48" t="s">
        <v>20</v>
      </c>
      <c r="F17" s="27">
        <v>2014</v>
      </c>
      <c r="G17" s="24">
        <f>H17</f>
        <v>57820</v>
      </c>
      <c r="H17" s="50">
        <v>57820</v>
      </c>
      <c r="I17" s="319">
        <v>57819.65</v>
      </c>
      <c r="J17" s="315">
        <f t="shared" si="1"/>
        <v>0.3499999999985448</v>
      </c>
      <c r="K17" s="249" t="s">
        <v>213</v>
      </c>
      <c r="L17" s="249"/>
      <c r="M17" s="14"/>
      <c r="N17" s="15"/>
      <c r="O17" s="19" t="s">
        <v>23</v>
      </c>
    </row>
    <row r="18" spans="1:15" s="2" customFormat="1" ht="36" customHeight="1">
      <c r="A18" s="91">
        <v>3</v>
      </c>
      <c r="B18" s="56" t="s">
        <v>18</v>
      </c>
      <c r="C18" s="268">
        <v>6050</v>
      </c>
      <c r="D18" s="269"/>
      <c r="E18" s="48" t="s">
        <v>47</v>
      </c>
      <c r="F18" s="27">
        <v>2014</v>
      </c>
      <c r="G18" s="24">
        <f>H18</f>
        <v>84140</v>
      </c>
      <c r="H18" s="50">
        <v>84140</v>
      </c>
      <c r="I18" s="319">
        <v>84139.15</v>
      </c>
      <c r="J18" s="315">
        <f t="shared" si="1"/>
        <v>0.8500000000058208</v>
      </c>
      <c r="K18" s="249" t="s">
        <v>213</v>
      </c>
      <c r="L18" s="249"/>
      <c r="M18" s="14"/>
      <c r="N18" s="15"/>
      <c r="O18" s="19" t="s">
        <v>23</v>
      </c>
    </row>
    <row r="19" spans="1:15" s="2" customFormat="1" ht="25.5" customHeight="1">
      <c r="A19" s="91">
        <v>4</v>
      </c>
      <c r="B19" s="56" t="s">
        <v>18</v>
      </c>
      <c r="C19" s="268">
        <v>6050</v>
      </c>
      <c r="D19" s="269"/>
      <c r="E19" s="48" t="s">
        <v>25</v>
      </c>
      <c r="F19" s="27">
        <v>2014</v>
      </c>
      <c r="G19" s="24">
        <f>H19</f>
        <v>93734</v>
      </c>
      <c r="H19" s="50">
        <v>93734</v>
      </c>
      <c r="I19" s="319">
        <v>93733.15</v>
      </c>
      <c r="J19" s="315">
        <f t="shared" si="1"/>
        <v>0.8500000000058208</v>
      </c>
      <c r="K19" s="249" t="s">
        <v>213</v>
      </c>
      <c r="L19" s="249"/>
      <c r="M19" s="14"/>
      <c r="N19" s="15"/>
      <c r="O19" s="19" t="s">
        <v>23</v>
      </c>
    </row>
    <row r="20" spans="1:15" s="2" customFormat="1" ht="18.75" customHeight="1">
      <c r="A20" s="30"/>
      <c r="B20" s="32" t="s">
        <v>1</v>
      </c>
      <c r="C20" s="301"/>
      <c r="D20" s="302"/>
      <c r="E20" s="76" t="s">
        <v>168</v>
      </c>
      <c r="F20" s="133"/>
      <c r="G20" s="71">
        <f>SUM(G21:G32)</f>
        <v>20102340</v>
      </c>
      <c r="H20" s="71">
        <f>SUM(H21:H32)</f>
        <v>469765</v>
      </c>
      <c r="I20" s="318">
        <f>SUM(I21:I32)</f>
        <v>341722.75</v>
      </c>
      <c r="J20" s="315">
        <f t="shared" si="1"/>
        <v>128042.25</v>
      </c>
      <c r="K20" s="71"/>
      <c r="L20" s="71"/>
      <c r="M20" s="71"/>
      <c r="N20" s="71"/>
      <c r="O20" s="72"/>
    </row>
    <row r="21" spans="1:17" s="2" customFormat="1" ht="33.75" customHeight="1">
      <c r="A21" s="127">
        <v>5</v>
      </c>
      <c r="B21" s="56" t="s">
        <v>18</v>
      </c>
      <c r="C21" s="268">
        <v>6050</v>
      </c>
      <c r="D21" s="269"/>
      <c r="E21" s="135" t="s">
        <v>96</v>
      </c>
      <c r="F21" s="135" t="s">
        <v>105</v>
      </c>
      <c r="G21" s="24">
        <v>6730000</v>
      </c>
      <c r="H21" s="50">
        <v>50000</v>
      </c>
      <c r="I21" s="319">
        <v>23450.81</v>
      </c>
      <c r="J21" s="315">
        <f t="shared" si="1"/>
        <v>26549.19</v>
      </c>
      <c r="K21" s="249"/>
      <c r="L21" s="249"/>
      <c r="M21" s="14"/>
      <c r="N21" s="15"/>
      <c r="O21" s="19" t="s">
        <v>23</v>
      </c>
      <c r="P21" s="136"/>
      <c r="Q21" s="124">
        <f>J21</f>
        <v>26549.19</v>
      </c>
    </row>
    <row r="22" spans="1:17" s="2" customFormat="1" ht="25.5" customHeight="1">
      <c r="A22" s="127">
        <v>6</v>
      </c>
      <c r="B22" s="56" t="s">
        <v>18</v>
      </c>
      <c r="C22" s="268">
        <v>6050</v>
      </c>
      <c r="D22" s="269"/>
      <c r="E22" s="135" t="s">
        <v>97</v>
      </c>
      <c r="F22" s="135" t="s">
        <v>105</v>
      </c>
      <c r="G22" s="24">
        <v>4750000</v>
      </c>
      <c r="H22" s="50">
        <v>50000</v>
      </c>
      <c r="I22" s="319">
        <v>28262.75</v>
      </c>
      <c r="J22" s="315">
        <f t="shared" si="1"/>
        <v>21737.25</v>
      </c>
      <c r="K22" s="249"/>
      <c r="L22" s="249"/>
      <c r="M22" s="14"/>
      <c r="N22" s="15"/>
      <c r="O22" s="19" t="s">
        <v>23</v>
      </c>
      <c r="P22" s="136"/>
      <c r="Q22" s="124">
        <f aca="true" t="shared" si="2" ref="Q22:Q29">J22</f>
        <v>21737.25</v>
      </c>
    </row>
    <row r="23" spans="1:17" s="2" customFormat="1" ht="46.5" customHeight="1">
      <c r="A23" s="131">
        <v>7</v>
      </c>
      <c r="B23" s="56" t="s">
        <v>18</v>
      </c>
      <c r="C23" s="268">
        <v>6050</v>
      </c>
      <c r="D23" s="269"/>
      <c r="E23" s="135" t="s">
        <v>99</v>
      </c>
      <c r="F23" s="27" t="s">
        <v>106</v>
      </c>
      <c r="G23" s="24">
        <v>145000</v>
      </c>
      <c r="H23" s="50">
        <v>1000</v>
      </c>
      <c r="I23" s="319">
        <v>451.41</v>
      </c>
      <c r="J23" s="315">
        <f t="shared" si="1"/>
        <v>548.5899999999999</v>
      </c>
      <c r="K23" s="249"/>
      <c r="L23" s="249"/>
      <c r="M23" s="14"/>
      <c r="N23" s="15"/>
      <c r="O23" s="19" t="s">
        <v>23</v>
      </c>
      <c r="P23" s="136"/>
      <c r="Q23" s="124">
        <f t="shared" si="2"/>
        <v>548.5899999999999</v>
      </c>
    </row>
    <row r="24" spans="1:17" s="2" customFormat="1" ht="25.5" customHeight="1">
      <c r="A24" s="165">
        <v>8</v>
      </c>
      <c r="B24" s="56" t="s">
        <v>18</v>
      </c>
      <c r="C24" s="271">
        <v>6050</v>
      </c>
      <c r="D24" s="283"/>
      <c r="E24" s="135" t="s">
        <v>100</v>
      </c>
      <c r="F24" s="27" t="s">
        <v>107</v>
      </c>
      <c r="G24" s="24">
        <v>7437410</v>
      </c>
      <c r="H24" s="50">
        <v>68960</v>
      </c>
      <c r="I24" s="319">
        <v>1069.5</v>
      </c>
      <c r="J24" s="315">
        <f t="shared" si="1"/>
        <v>67890.5</v>
      </c>
      <c r="K24" s="249"/>
      <c r="L24" s="249"/>
      <c r="M24" s="37"/>
      <c r="N24" s="38"/>
      <c r="O24" s="19" t="s">
        <v>23</v>
      </c>
      <c r="P24" s="136"/>
      <c r="Q24" s="124"/>
    </row>
    <row r="25" spans="1:17" s="2" customFormat="1" ht="7.5" customHeight="1">
      <c r="A25" s="161"/>
      <c r="B25" s="202"/>
      <c r="C25" s="161"/>
      <c r="D25" s="161"/>
      <c r="E25" s="203"/>
      <c r="F25" s="162"/>
      <c r="G25" s="218"/>
      <c r="H25" s="218"/>
      <c r="I25" s="320"/>
      <c r="J25" s="336">
        <f t="shared" si="1"/>
        <v>0</v>
      </c>
      <c r="K25" s="218"/>
      <c r="L25" s="218"/>
      <c r="M25" s="218"/>
      <c r="N25" s="223"/>
      <c r="O25" s="162"/>
      <c r="P25" s="136"/>
      <c r="Q25" s="124">
        <f t="shared" si="2"/>
        <v>0</v>
      </c>
    </row>
    <row r="26" spans="1:17" s="2" customFormat="1" ht="6" customHeight="1">
      <c r="A26" s="204"/>
      <c r="B26" s="205"/>
      <c r="C26" s="204"/>
      <c r="D26" s="204"/>
      <c r="E26" s="206"/>
      <c r="F26" s="207"/>
      <c r="G26" s="219"/>
      <c r="H26" s="219"/>
      <c r="I26" s="321"/>
      <c r="J26" s="356">
        <f t="shared" si="1"/>
        <v>0</v>
      </c>
      <c r="K26" s="219"/>
      <c r="L26" s="219"/>
      <c r="M26" s="219"/>
      <c r="N26" s="224"/>
      <c r="O26" s="207"/>
      <c r="P26" s="136"/>
      <c r="Q26" s="124">
        <f t="shared" si="2"/>
        <v>0</v>
      </c>
    </row>
    <row r="27" spans="1:17" s="2" customFormat="1" ht="18" customHeight="1">
      <c r="A27" s="264">
        <v>9</v>
      </c>
      <c r="B27" s="56" t="s">
        <v>18</v>
      </c>
      <c r="C27" s="268">
        <v>6050</v>
      </c>
      <c r="D27" s="269"/>
      <c r="E27" s="160" t="s">
        <v>110</v>
      </c>
      <c r="F27" s="27" t="s">
        <v>106</v>
      </c>
      <c r="G27" s="24">
        <v>150000</v>
      </c>
      <c r="H27" s="50">
        <v>1000</v>
      </c>
      <c r="I27" s="319">
        <v>227.55</v>
      </c>
      <c r="J27" s="315">
        <f t="shared" si="1"/>
        <v>772.45</v>
      </c>
      <c r="K27" s="249"/>
      <c r="L27" s="249"/>
      <c r="M27" s="14"/>
      <c r="N27" s="15"/>
      <c r="O27" s="19" t="s">
        <v>23</v>
      </c>
      <c r="P27" s="136"/>
      <c r="Q27" s="124">
        <f t="shared" si="2"/>
        <v>772.45</v>
      </c>
    </row>
    <row r="28" spans="1:17" s="2" customFormat="1" ht="33.75" customHeight="1">
      <c r="A28" s="131">
        <v>10</v>
      </c>
      <c r="B28" s="81" t="s">
        <v>18</v>
      </c>
      <c r="C28" s="268">
        <v>6050</v>
      </c>
      <c r="D28" s="269"/>
      <c r="E28" s="156" t="s">
        <v>109</v>
      </c>
      <c r="F28" s="19" t="s">
        <v>108</v>
      </c>
      <c r="G28" s="20">
        <v>29757</v>
      </c>
      <c r="H28" s="68">
        <v>26805</v>
      </c>
      <c r="I28" s="322">
        <v>26804.4</v>
      </c>
      <c r="J28" s="315">
        <f t="shared" si="1"/>
        <v>0.5999999999985448</v>
      </c>
      <c r="K28" s="126"/>
      <c r="L28" s="126"/>
      <c r="M28" s="14"/>
      <c r="N28" s="15"/>
      <c r="O28" s="19" t="s">
        <v>23</v>
      </c>
      <c r="P28" s="136"/>
      <c r="Q28" s="124"/>
    </row>
    <row r="29" spans="1:17" s="2" customFormat="1" ht="34.5" customHeight="1">
      <c r="A29" s="159">
        <v>11</v>
      </c>
      <c r="B29" s="56" t="s">
        <v>18</v>
      </c>
      <c r="C29" s="268">
        <v>6050</v>
      </c>
      <c r="D29" s="269"/>
      <c r="E29" s="160" t="s">
        <v>101</v>
      </c>
      <c r="F29" s="27" t="s">
        <v>106</v>
      </c>
      <c r="G29" s="24">
        <v>340000</v>
      </c>
      <c r="H29" s="50">
        <v>5000</v>
      </c>
      <c r="I29" s="319">
        <v>1526</v>
      </c>
      <c r="J29" s="315">
        <f t="shared" si="1"/>
        <v>3474</v>
      </c>
      <c r="K29" s="249"/>
      <c r="L29" s="249"/>
      <c r="M29" s="14"/>
      <c r="N29" s="15"/>
      <c r="O29" s="19" t="s">
        <v>23</v>
      </c>
      <c r="P29" s="136"/>
      <c r="Q29" s="124">
        <f t="shared" si="2"/>
        <v>3474</v>
      </c>
    </row>
    <row r="30" spans="1:17" s="2" customFormat="1" ht="37.5" customHeight="1">
      <c r="A30" s="131">
        <v>12</v>
      </c>
      <c r="B30" s="56" t="s">
        <v>18</v>
      </c>
      <c r="C30" s="268">
        <v>6050</v>
      </c>
      <c r="D30" s="269"/>
      <c r="E30" s="135" t="s">
        <v>102</v>
      </c>
      <c r="F30" s="27" t="s">
        <v>108</v>
      </c>
      <c r="G30" s="24">
        <v>136607</v>
      </c>
      <c r="H30" s="50">
        <v>135000</v>
      </c>
      <c r="I30" s="319">
        <v>133486.33</v>
      </c>
      <c r="J30" s="315">
        <f t="shared" si="1"/>
        <v>1513.6700000000128</v>
      </c>
      <c r="K30" s="249"/>
      <c r="L30" s="249"/>
      <c r="M30" s="14"/>
      <c r="N30" s="15"/>
      <c r="O30" s="19" t="s">
        <v>23</v>
      </c>
      <c r="P30" s="136"/>
      <c r="Q30" s="124"/>
    </row>
    <row r="31" spans="1:17" s="2" customFormat="1" ht="47.25" customHeight="1">
      <c r="A31" s="131">
        <v>13</v>
      </c>
      <c r="B31" s="56" t="s">
        <v>18</v>
      </c>
      <c r="C31" s="268">
        <v>6050</v>
      </c>
      <c r="D31" s="269"/>
      <c r="E31" s="135" t="s">
        <v>103</v>
      </c>
      <c r="F31" s="27" t="s">
        <v>108</v>
      </c>
      <c r="G31" s="24">
        <v>126566</v>
      </c>
      <c r="H31" s="50">
        <v>125000</v>
      </c>
      <c r="I31" s="319">
        <v>124968</v>
      </c>
      <c r="J31" s="315">
        <f t="shared" si="1"/>
        <v>32</v>
      </c>
      <c r="K31" s="249" t="s">
        <v>213</v>
      </c>
      <c r="L31" s="249"/>
      <c r="M31" s="14"/>
      <c r="N31" s="15"/>
      <c r="O31" s="19" t="s">
        <v>23</v>
      </c>
      <c r="P31" s="136"/>
      <c r="Q31" s="124"/>
    </row>
    <row r="32" spans="1:17" s="2" customFormat="1" ht="37.5" customHeight="1">
      <c r="A32" s="131">
        <v>14</v>
      </c>
      <c r="B32" s="56" t="s">
        <v>18</v>
      </c>
      <c r="C32" s="268">
        <v>6050</v>
      </c>
      <c r="D32" s="269"/>
      <c r="E32" s="135" t="s">
        <v>104</v>
      </c>
      <c r="F32" s="27" t="s">
        <v>106</v>
      </c>
      <c r="G32" s="24">
        <v>257000</v>
      </c>
      <c r="H32" s="50">
        <v>7000</v>
      </c>
      <c r="I32" s="319">
        <v>1476</v>
      </c>
      <c r="J32" s="315">
        <f t="shared" si="1"/>
        <v>5524</v>
      </c>
      <c r="K32" s="249"/>
      <c r="L32" s="249"/>
      <c r="M32" s="14"/>
      <c r="N32" s="15"/>
      <c r="O32" s="19" t="s">
        <v>23</v>
      </c>
      <c r="P32" s="136"/>
      <c r="Q32" s="124"/>
    </row>
    <row r="33" spans="1:17" s="2" customFormat="1" ht="17.25" customHeight="1">
      <c r="A33" s="28"/>
      <c r="B33" s="29"/>
      <c r="C33" s="129"/>
      <c r="D33" s="130"/>
      <c r="E33" s="73" t="s">
        <v>112</v>
      </c>
      <c r="F33" s="74"/>
      <c r="G33" s="77">
        <f aca="true" t="shared" si="3" ref="G33:K34">G34</f>
        <v>7932</v>
      </c>
      <c r="H33" s="77">
        <f t="shared" si="3"/>
        <v>5308</v>
      </c>
      <c r="I33" s="316">
        <f t="shared" si="3"/>
        <v>5307.5</v>
      </c>
      <c r="J33" s="315">
        <f t="shared" si="1"/>
        <v>0.5</v>
      </c>
      <c r="K33" s="77"/>
      <c r="L33" s="75"/>
      <c r="M33" s="75"/>
      <c r="N33" s="75"/>
      <c r="O33" s="74"/>
      <c r="P33" s="136"/>
      <c r="Q33" s="124">
        <f>J33</f>
        <v>0.5</v>
      </c>
    </row>
    <row r="34" spans="1:16" s="2" customFormat="1" ht="17.25" customHeight="1">
      <c r="A34" s="30"/>
      <c r="B34" s="32" t="s">
        <v>1</v>
      </c>
      <c r="C34" s="301"/>
      <c r="D34" s="302"/>
      <c r="E34" s="76" t="s">
        <v>167</v>
      </c>
      <c r="F34" s="133"/>
      <c r="G34" s="71">
        <f t="shared" si="3"/>
        <v>7932</v>
      </c>
      <c r="H34" s="71">
        <f t="shared" si="3"/>
        <v>5308</v>
      </c>
      <c r="I34" s="318">
        <f t="shared" si="3"/>
        <v>5307.5</v>
      </c>
      <c r="J34" s="315">
        <f t="shared" si="1"/>
        <v>0.5</v>
      </c>
      <c r="K34" s="71"/>
      <c r="L34" s="71"/>
      <c r="M34" s="71"/>
      <c r="N34" s="71"/>
      <c r="O34" s="72"/>
      <c r="P34" s="136"/>
    </row>
    <row r="35" spans="1:16" s="2" customFormat="1" ht="57.75" customHeight="1">
      <c r="A35" s="128">
        <v>15</v>
      </c>
      <c r="B35" s="56">
        <v>15011</v>
      </c>
      <c r="C35" s="271">
        <v>6639</v>
      </c>
      <c r="D35" s="283"/>
      <c r="E35" s="135" t="s">
        <v>95</v>
      </c>
      <c r="F35" s="27" t="s">
        <v>113</v>
      </c>
      <c r="G35" s="24">
        <v>7932</v>
      </c>
      <c r="H35" s="50">
        <v>5308</v>
      </c>
      <c r="I35" s="319">
        <v>5307.5</v>
      </c>
      <c r="J35" s="315">
        <f t="shared" si="1"/>
        <v>0.5</v>
      </c>
      <c r="K35" s="249"/>
      <c r="L35" s="249"/>
      <c r="M35" s="37"/>
      <c r="N35" s="38"/>
      <c r="O35" s="27" t="s">
        <v>114</v>
      </c>
      <c r="P35" s="136"/>
    </row>
    <row r="36" spans="1:17" s="2" customFormat="1" ht="22.5" customHeight="1">
      <c r="A36" s="30"/>
      <c r="B36" s="32" t="s">
        <v>1</v>
      </c>
      <c r="C36" s="301"/>
      <c r="D36" s="302"/>
      <c r="E36" s="31" t="s">
        <v>158</v>
      </c>
      <c r="F36" s="32">
        <v>2014</v>
      </c>
      <c r="G36" s="71">
        <f>G37+G38</f>
        <v>20109158</v>
      </c>
      <c r="H36" s="71">
        <f>H37+H38</f>
        <v>5032329</v>
      </c>
      <c r="I36" s="318">
        <f>I37+I38</f>
        <v>2504667.72</v>
      </c>
      <c r="J36" s="315">
        <f t="shared" si="1"/>
        <v>2527661.28</v>
      </c>
      <c r="K36" s="71"/>
      <c r="L36" s="71"/>
      <c r="M36" s="155"/>
      <c r="N36" s="155"/>
      <c r="O36" s="69"/>
      <c r="Q36" s="227">
        <f>Q37+Q50</f>
        <v>2192007.33</v>
      </c>
    </row>
    <row r="37" spans="1:17" s="2" customFormat="1" ht="18" customHeight="1">
      <c r="A37" s="172"/>
      <c r="B37" s="170"/>
      <c r="C37" s="173"/>
      <c r="D37" s="174"/>
      <c r="E37" s="176" t="s">
        <v>186</v>
      </c>
      <c r="F37" s="177"/>
      <c r="G37" s="178">
        <f>G39+G43</f>
        <v>2357947</v>
      </c>
      <c r="H37" s="178">
        <f>H39+H43</f>
        <v>2357947</v>
      </c>
      <c r="I37" s="317">
        <f>I39+I43</f>
        <v>915342.4899999999</v>
      </c>
      <c r="J37" s="315">
        <f t="shared" si="1"/>
        <v>1442604.5100000002</v>
      </c>
      <c r="K37" s="178"/>
      <c r="L37" s="178"/>
      <c r="M37" s="181"/>
      <c r="N37" s="181"/>
      <c r="O37" s="182"/>
      <c r="Q37" s="124">
        <f>J37</f>
        <v>1442604.5100000002</v>
      </c>
    </row>
    <row r="38" spans="1:15" s="2" customFormat="1" ht="18" customHeight="1">
      <c r="A38" s="172"/>
      <c r="B38" s="170"/>
      <c r="C38" s="173"/>
      <c r="D38" s="174"/>
      <c r="E38" s="176" t="s">
        <v>187</v>
      </c>
      <c r="F38" s="177"/>
      <c r="G38" s="178">
        <f>G50</f>
        <v>17751211</v>
      </c>
      <c r="H38" s="178">
        <f>H50</f>
        <v>2674382</v>
      </c>
      <c r="I38" s="317">
        <f>I50</f>
        <v>1589325.2300000002</v>
      </c>
      <c r="J38" s="315">
        <f t="shared" si="1"/>
        <v>1085056.7699999998</v>
      </c>
      <c r="K38" s="178"/>
      <c r="L38" s="178"/>
      <c r="M38" s="181"/>
      <c r="N38" s="181"/>
      <c r="O38" s="182"/>
    </row>
    <row r="39" spans="1:15" s="3" customFormat="1" ht="16.5" customHeight="1">
      <c r="A39" s="40"/>
      <c r="B39" s="45"/>
      <c r="C39" s="40"/>
      <c r="D39" s="46"/>
      <c r="E39" s="44" t="s">
        <v>14</v>
      </c>
      <c r="F39" s="45"/>
      <c r="G39" s="41">
        <f>SUM(G40:G42)</f>
        <v>1264931</v>
      </c>
      <c r="H39" s="41">
        <f>SUM(H40:H42)</f>
        <v>1264931</v>
      </c>
      <c r="I39" s="323">
        <f>SUM(I40:I42)</f>
        <v>67428.28</v>
      </c>
      <c r="J39" s="315">
        <f t="shared" si="1"/>
        <v>1197502.72</v>
      </c>
      <c r="K39" s="41"/>
      <c r="L39" s="41"/>
      <c r="M39" s="41"/>
      <c r="N39" s="41"/>
      <c r="O39" s="42"/>
    </row>
    <row r="40" spans="1:15" s="3" customFormat="1" ht="53.25" customHeight="1">
      <c r="A40" s="261">
        <v>16</v>
      </c>
      <c r="B40" s="13">
        <v>60013</v>
      </c>
      <c r="C40" s="284">
        <v>6050</v>
      </c>
      <c r="D40" s="288"/>
      <c r="E40" s="43" t="s">
        <v>21</v>
      </c>
      <c r="F40" s="19">
        <v>2014</v>
      </c>
      <c r="G40" s="14">
        <v>67035</v>
      </c>
      <c r="H40" s="35">
        <v>67035</v>
      </c>
      <c r="I40" s="324">
        <v>63683.25</v>
      </c>
      <c r="J40" s="315">
        <f t="shared" si="1"/>
        <v>3351.75</v>
      </c>
      <c r="K40" s="14"/>
      <c r="L40" s="15"/>
      <c r="M40" s="16"/>
      <c r="N40" s="16"/>
      <c r="O40" s="17" t="s">
        <v>6</v>
      </c>
    </row>
    <row r="41" spans="1:15" s="3" customFormat="1" ht="42" customHeight="1">
      <c r="A41" s="164">
        <v>17</v>
      </c>
      <c r="B41" s="13">
        <v>60013</v>
      </c>
      <c r="C41" s="284">
        <v>6050</v>
      </c>
      <c r="D41" s="288"/>
      <c r="E41" s="43" t="s">
        <v>22</v>
      </c>
      <c r="F41" s="19">
        <v>2014</v>
      </c>
      <c r="G41" s="14">
        <v>67896</v>
      </c>
      <c r="H41" s="35">
        <v>67896</v>
      </c>
      <c r="I41" s="324"/>
      <c r="J41" s="315">
        <f t="shared" si="1"/>
        <v>67896</v>
      </c>
      <c r="K41" s="14"/>
      <c r="L41" s="15"/>
      <c r="M41" s="16"/>
      <c r="N41" s="16"/>
      <c r="O41" s="17" t="s">
        <v>6</v>
      </c>
    </row>
    <row r="42" spans="1:15" s="3" customFormat="1" ht="79.5" customHeight="1">
      <c r="A42" s="132">
        <v>18</v>
      </c>
      <c r="B42" s="18">
        <v>60013</v>
      </c>
      <c r="C42" s="284">
        <v>6050</v>
      </c>
      <c r="D42" s="288"/>
      <c r="E42" s="47" t="s">
        <v>64</v>
      </c>
      <c r="F42" s="19">
        <v>2014</v>
      </c>
      <c r="G42" s="20">
        <v>1130000</v>
      </c>
      <c r="H42" s="35">
        <v>1130000</v>
      </c>
      <c r="I42" s="322">
        <v>3745.03</v>
      </c>
      <c r="J42" s="315">
        <f t="shared" si="1"/>
        <v>1126254.97</v>
      </c>
      <c r="K42" s="14"/>
      <c r="L42" s="15"/>
      <c r="M42" s="25"/>
      <c r="N42" s="15"/>
      <c r="O42" s="19" t="s">
        <v>6</v>
      </c>
    </row>
    <row r="43" spans="1:16" s="3" customFormat="1" ht="17.25" customHeight="1">
      <c r="A43" s="40"/>
      <c r="B43" s="45"/>
      <c r="C43" s="40"/>
      <c r="D43" s="46"/>
      <c r="E43" s="44" t="s">
        <v>15</v>
      </c>
      <c r="F43" s="45"/>
      <c r="G43" s="41">
        <f>SUM(G44:G49)</f>
        <v>1093016</v>
      </c>
      <c r="H43" s="41">
        <f>SUM(H44:H49)</f>
        <v>1093016</v>
      </c>
      <c r="I43" s="323">
        <f>SUM(I44:I49)</f>
        <v>847914.2099999998</v>
      </c>
      <c r="J43" s="315">
        <f t="shared" si="1"/>
        <v>245101.79000000015</v>
      </c>
      <c r="K43" s="41"/>
      <c r="L43" s="41"/>
      <c r="M43" s="41"/>
      <c r="N43" s="41"/>
      <c r="O43" s="42"/>
      <c r="P43" s="118"/>
    </row>
    <row r="44" spans="1:15" s="3" customFormat="1" ht="21.75" customHeight="1">
      <c r="A44" s="99">
        <v>19</v>
      </c>
      <c r="B44" s="92">
        <v>60016</v>
      </c>
      <c r="C44" s="309">
        <v>6050</v>
      </c>
      <c r="D44" s="310"/>
      <c r="E44" s="93" t="s">
        <v>48</v>
      </c>
      <c r="F44" s="49">
        <v>2014</v>
      </c>
      <c r="G44" s="21">
        <v>528750</v>
      </c>
      <c r="H44" s="21">
        <v>528750</v>
      </c>
      <c r="I44" s="325">
        <v>528749.33</v>
      </c>
      <c r="J44" s="315">
        <f t="shared" si="1"/>
        <v>0.6700000000419095</v>
      </c>
      <c r="K44" s="21"/>
      <c r="L44" s="22"/>
      <c r="M44" s="94"/>
      <c r="N44" s="94"/>
      <c r="O44" s="95" t="s">
        <v>6</v>
      </c>
    </row>
    <row r="45" spans="1:15" s="3" customFormat="1" ht="21.75" customHeight="1">
      <c r="A45" s="100">
        <v>20</v>
      </c>
      <c r="B45" s="92">
        <v>60016</v>
      </c>
      <c r="C45" s="309">
        <v>6050</v>
      </c>
      <c r="D45" s="310"/>
      <c r="E45" s="93" t="s">
        <v>79</v>
      </c>
      <c r="F45" s="49">
        <v>2014</v>
      </c>
      <c r="G45" s="21">
        <v>155000</v>
      </c>
      <c r="H45" s="21">
        <v>155000</v>
      </c>
      <c r="I45" s="325"/>
      <c r="J45" s="315">
        <f t="shared" si="1"/>
        <v>155000</v>
      </c>
      <c r="K45" s="21"/>
      <c r="L45" s="22"/>
      <c r="M45" s="94"/>
      <c r="N45" s="94"/>
      <c r="O45" s="95" t="s">
        <v>6</v>
      </c>
    </row>
    <row r="46" spans="1:17" s="3" customFormat="1" ht="25.5" customHeight="1">
      <c r="A46" s="263">
        <v>21</v>
      </c>
      <c r="B46" s="36">
        <v>60016</v>
      </c>
      <c r="C46" s="286">
        <v>6060</v>
      </c>
      <c r="D46" s="287"/>
      <c r="E46" s="85" t="s">
        <v>81</v>
      </c>
      <c r="F46" s="27">
        <v>2014</v>
      </c>
      <c r="G46" s="37">
        <v>81363</v>
      </c>
      <c r="H46" s="37">
        <v>81363</v>
      </c>
      <c r="I46" s="326">
        <v>81362.56</v>
      </c>
      <c r="J46" s="315">
        <f t="shared" si="1"/>
        <v>0.4400000000023283</v>
      </c>
      <c r="K46" s="37" t="s">
        <v>213</v>
      </c>
      <c r="L46" s="38"/>
      <c r="M46" s="83"/>
      <c r="N46" s="83"/>
      <c r="O46" s="84" t="s">
        <v>35</v>
      </c>
      <c r="Q46" s="340">
        <f>SUM(I46:I49)</f>
        <v>319164.88</v>
      </c>
    </row>
    <row r="47" spans="1:15" s="3" customFormat="1" ht="26.25" customHeight="1">
      <c r="A47" s="263">
        <v>22</v>
      </c>
      <c r="B47" s="13">
        <v>60016</v>
      </c>
      <c r="C47" s="284">
        <v>6060</v>
      </c>
      <c r="D47" s="285"/>
      <c r="E47" s="86" t="s">
        <v>36</v>
      </c>
      <c r="F47" s="19">
        <v>2014</v>
      </c>
      <c r="G47" s="14">
        <v>137903</v>
      </c>
      <c r="H47" s="14">
        <v>137903</v>
      </c>
      <c r="I47" s="324">
        <v>137902.96</v>
      </c>
      <c r="J47" s="315">
        <f t="shared" si="1"/>
        <v>0.04000000000814907</v>
      </c>
      <c r="K47" s="14" t="s">
        <v>213</v>
      </c>
      <c r="L47" s="15"/>
      <c r="M47" s="16"/>
      <c r="N47" s="16"/>
      <c r="O47" s="17" t="s">
        <v>35</v>
      </c>
    </row>
    <row r="48" spans="1:15" s="3" customFormat="1" ht="29.25" customHeight="1">
      <c r="A48" s="263">
        <v>23</v>
      </c>
      <c r="B48" s="13">
        <v>60016</v>
      </c>
      <c r="C48" s="284">
        <v>6060</v>
      </c>
      <c r="D48" s="285"/>
      <c r="E48" s="86" t="s">
        <v>164</v>
      </c>
      <c r="F48" s="19">
        <v>2014</v>
      </c>
      <c r="G48" s="14">
        <v>180000</v>
      </c>
      <c r="H48" s="14">
        <v>180000</v>
      </c>
      <c r="I48" s="324">
        <v>90005</v>
      </c>
      <c r="J48" s="315">
        <f t="shared" si="1"/>
        <v>89995</v>
      </c>
      <c r="K48" s="14"/>
      <c r="L48" s="15"/>
      <c r="M48" s="16"/>
      <c r="N48" s="16"/>
      <c r="O48" s="17" t="s">
        <v>35</v>
      </c>
    </row>
    <row r="49" spans="1:15" s="3" customFormat="1" ht="26.25" customHeight="1">
      <c r="A49" s="263">
        <v>24</v>
      </c>
      <c r="B49" s="13">
        <v>60016</v>
      </c>
      <c r="C49" s="284">
        <v>6060</v>
      </c>
      <c r="D49" s="285"/>
      <c r="E49" s="86" t="s">
        <v>38</v>
      </c>
      <c r="F49" s="19">
        <v>2014</v>
      </c>
      <c r="G49" s="14">
        <v>10000</v>
      </c>
      <c r="H49" s="14">
        <v>10000</v>
      </c>
      <c r="I49" s="324">
        <v>9894.36</v>
      </c>
      <c r="J49" s="315">
        <f t="shared" si="1"/>
        <v>105.63999999999942</v>
      </c>
      <c r="K49" s="14" t="s">
        <v>213</v>
      </c>
      <c r="L49" s="15"/>
      <c r="M49" s="16"/>
      <c r="N49" s="16"/>
      <c r="O49" s="17" t="s">
        <v>35</v>
      </c>
    </row>
    <row r="50" spans="1:17" s="3" customFormat="1" ht="26.25" customHeight="1">
      <c r="A50" s="40"/>
      <c r="B50" s="45"/>
      <c r="C50" s="40"/>
      <c r="D50" s="46"/>
      <c r="E50" s="137" t="s">
        <v>169</v>
      </c>
      <c r="F50" s="45"/>
      <c r="G50" s="41">
        <f>SUM(G51:G85)</f>
        <v>17751211</v>
      </c>
      <c r="H50" s="41">
        <f>SUM(H51:H85)</f>
        <v>2674382</v>
      </c>
      <c r="I50" s="323">
        <f>SUM(I51:I85)</f>
        <v>1589325.2300000002</v>
      </c>
      <c r="J50" s="315">
        <f t="shared" si="1"/>
        <v>1085056.7699999998</v>
      </c>
      <c r="K50" s="41"/>
      <c r="L50" s="41"/>
      <c r="M50" s="41"/>
      <c r="N50" s="41"/>
      <c r="O50" s="42"/>
      <c r="Q50" s="228">
        <f>SUM(Q52:Q85)</f>
        <v>749402.8199999998</v>
      </c>
    </row>
    <row r="51" spans="1:17" s="3" customFormat="1" ht="26.25" customHeight="1">
      <c r="A51" s="231">
        <v>25</v>
      </c>
      <c r="B51" s="13">
        <v>60016</v>
      </c>
      <c r="C51" s="284">
        <v>6050</v>
      </c>
      <c r="D51" s="285"/>
      <c r="E51" s="152" t="s">
        <v>115</v>
      </c>
      <c r="F51" s="19" t="s">
        <v>147</v>
      </c>
      <c r="G51" s="14">
        <v>95231</v>
      </c>
      <c r="H51" s="14">
        <v>95006</v>
      </c>
      <c r="I51" s="324"/>
      <c r="J51" s="315">
        <f t="shared" si="1"/>
        <v>95006</v>
      </c>
      <c r="K51" s="14"/>
      <c r="L51" s="15"/>
      <c r="M51" s="16"/>
      <c r="N51" s="16"/>
      <c r="O51" s="17" t="s">
        <v>6</v>
      </c>
      <c r="Q51" s="225"/>
    </row>
    <row r="52" spans="1:17" s="3" customFormat="1" ht="26.25" customHeight="1">
      <c r="A52" s="261">
        <v>26</v>
      </c>
      <c r="B52" s="13">
        <v>60016</v>
      </c>
      <c r="C52" s="284">
        <v>6050</v>
      </c>
      <c r="D52" s="285"/>
      <c r="E52" s="152" t="s">
        <v>116</v>
      </c>
      <c r="F52" s="19" t="s">
        <v>180</v>
      </c>
      <c r="G52" s="14">
        <v>59384</v>
      </c>
      <c r="H52" s="14">
        <v>56341</v>
      </c>
      <c r="I52" s="324"/>
      <c r="J52" s="315">
        <f t="shared" si="1"/>
        <v>56341</v>
      </c>
      <c r="K52" s="14"/>
      <c r="L52" s="15"/>
      <c r="M52" s="16"/>
      <c r="N52" s="16"/>
      <c r="O52" s="17" t="s">
        <v>6</v>
      </c>
      <c r="Q52" s="225"/>
    </row>
    <row r="53" spans="1:17" s="3" customFormat="1" ht="26.25" customHeight="1">
      <c r="A53" s="261">
        <v>27</v>
      </c>
      <c r="B53" s="13">
        <v>60016</v>
      </c>
      <c r="C53" s="284">
        <v>6050</v>
      </c>
      <c r="D53" s="285"/>
      <c r="E53" s="152" t="s">
        <v>117</v>
      </c>
      <c r="F53" s="19" t="s">
        <v>106</v>
      </c>
      <c r="G53" s="14">
        <v>803085</v>
      </c>
      <c r="H53" s="14">
        <v>403085</v>
      </c>
      <c r="I53" s="324">
        <v>403084.53</v>
      </c>
      <c r="J53" s="315">
        <f t="shared" si="1"/>
        <v>0.4699999999720603</v>
      </c>
      <c r="K53" s="14"/>
      <c r="L53" s="15"/>
      <c r="M53" s="16"/>
      <c r="N53" s="16"/>
      <c r="O53" s="17" t="s">
        <v>6</v>
      </c>
      <c r="Q53" s="225">
        <f aca="true" t="shared" si="4" ref="Q53:Q85">J53</f>
        <v>0.4699999999720603</v>
      </c>
    </row>
    <row r="54" spans="1:17" s="3" customFormat="1" ht="18" customHeight="1">
      <c r="A54" s="261">
        <v>28</v>
      </c>
      <c r="B54" s="13">
        <v>60016</v>
      </c>
      <c r="C54" s="284">
        <v>6050</v>
      </c>
      <c r="D54" s="285"/>
      <c r="E54" s="152" t="s">
        <v>118</v>
      </c>
      <c r="F54" s="19" t="s">
        <v>148</v>
      </c>
      <c r="G54" s="14">
        <v>254573</v>
      </c>
      <c r="H54" s="14">
        <v>16329</v>
      </c>
      <c r="I54" s="324">
        <v>16328.25</v>
      </c>
      <c r="J54" s="315">
        <f t="shared" si="1"/>
        <v>0.75</v>
      </c>
      <c r="K54" s="14"/>
      <c r="L54" s="15"/>
      <c r="M54" s="16"/>
      <c r="N54" s="16"/>
      <c r="O54" s="17" t="s">
        <v>6</v>
      </c>
      <c r="Q54" s="225"/>
    </row>
    <row r="55" spans="1:17" s="3" customFormat="1" ht="63.75" customHeight="1">
      <c r="A55" s="261">
        <v>29</v>
      </c>
      <c r="B55" s="92">
        <v>60016</v>
      </c>
      <c r="C55" s="309">
        <v>6050</v>
      </c>
      <c r="D55" s="310"/>
      <c r="E55" s="243" t="s">
        <v>119</v>
      </c>
      <c r="F55" s="49" t="s">
        <v>147</v>
      </c>
      <c r="G55" s="21">
        <v>32374</v>
      </c>
      <c r="H55" s="21">
        <v>1943</v>
      </c>
      <c r="I55" s="325">
        <v>1942.89</v>
      </c>
      <c r="J55" s="315">
        <f t="shared" si="1"/>
        <v>0.10999999999989996</v>
      </c>
      <c r="K55" s="21"/>
      <c r="L55" s="22"/>
      <c r="M55" s="94"/>
      <c r="N55" s="94"/>
      <c r="O55" s="244" t="s">
        <v>6</v>
      </c>
      <c r="Q55" s="225"/>
    </row>
    <row r="56" spans="1:17" s="3" customFormat="1" ht="27" customHeight="1">
      <c r="A56" s="261">
        <v>30</v>
      </c>
      <c r="B56" s="13">
        <v>60016</v>
      </c>
      <c r="C56" s="284">
        <v>6050</v>
      </c>
      <c r="D56" s="285"/>
      <c r="E56" s="134" t="s">
        <v>120</v>
      </c>
      <c r="F56" s="19" t="s">
        <v>106</v>
      </c>
      <c r="G56" s="14">
        <v>140375</v>
      </c>
      <c r="H56" s="14">
        <v>375</v>
      </c>
      <c r="I56" s="324">
        <v>374.17</v>
      </c>
      <c r="J56" s="315">
        <f t="shared" si="1"/>
        <v>0.8299999999999841</v>
      </c>
      <c r="K56" s="14"/>
      <c r="L56" s="15"/>
      <c r="M56" s="16"/>
      <c r="N56" s="16"/>
      <c r="O56" s="84" t="s">
        <v>6</v>
      </c>
      <c r="Q56" s="225">
        <f t="shared" si="4"/>
        <v>0.8299999999999841</v>
      </c>
    </row>
    <row r="57" spans="1:17" s="3" customFormat="1" ht="39" customHeight="1">
      <c r="A57" s="261">
        <v>31</v>
      </c>
      <c r="B57" s="13">
        <v>60016</v>
      </c>
      <c r="C57" s="284">
        <v>6050</v>
      </c>
      <c r="D57" s="285"/>
      <c r="E57" s="134" t="s">
        <v>207</v>
      </c>
      <c r="F57" s="19" t="s">
        <v>106</v>
      </c>
      <c r="G57" s="14">
        <v>202000</v>
      </c>
      <c r="H57" s="14">
        <v>2000</v>
      </c>
      <c r="I57" s="324">
        <v>246</v>
      </c>
      <c r="J57" s="315">
        <f t="shared" si="1"/>
        <v>1754</v>
      </c>
      <c r="K57" s="14"/>
      <c r="L57" s="15"/>
      <c r="M57" s="16"/>
      <c r="N57" s="16"/>
      <c r="O57" s="84" t="s">
        <v>6</v>
      </c>
      <c r="Q57" s="225">
        <f t="shared" si="4"/>
        <v>1754</v>
      </c>
    </row>
    <row r="58" spans="1:17" s="3" customFormat="1" ht="54.75" customHeight="1">
      <c r="A58" s="261">
        <v>32</v>
      </c>
      <c r="B58" s="13">
        <v>60016</v>
      </c>
      <c r="C58" s="284">
        <v>6050</v>
      </c>
      <c r="D58" s="285"/>
      <c r="E58" s="134" t="s">
        <v>121</v>
      </c>
      <c r="F58" s="19" t="s">
        <v>106</v>
      </c>
      <c r="G58" s="14">
        <v>1825000</v>
      </c>
      <c r="H58" s="14">
        <v>5000</v>
      </c>
      <c r="I58" s="324">
        <v>3690</v>
      </c>
      <c r="J58" s="315">
        <f t="shared" si="1"/>
        <v>1310</v>
      </c>
      <c r="K58" s="14"/>
      <c r="L58" s="15"/>
      <c r="M58" s="16"/>
      <c r="N58" s="16"/>
      <c r="O58" s="84" t="s">
        <v>6</v>
      </c>
      <c r="Q58" s="225">
        <f t="shared" si="4"/>
        <v>1310</v>
      </c>
    </row>
    <row r="59" spans="1:17" s="3" customFormat="1" ht="42.75" customHeight="1">
      <c r="A59" s="261">
        <v>33</v>
      </c>
      <c r="B59" s="13">
        <v>60016</v>
      </c>
      <c r="C59" s="284">
        <v>6050</v>
      </c>
      <c r="D59" s="285"/>
      <c r="E59" s="134" t="s">
        <v>208</v>
      </c>
      <c r="F59" s="19" t="s">
        <v>106</v>
      </c>
      <c r="G59" s="14">
        <v>1700000</v>
      </c>
      <c r="H59" s="14">
        <v>5000</v>
      </c>
      <c r="I59" s="324">
        <v>0</v>
      </c>
      <c r="J59" s="315">
        <f t="shared" si="1"/>
        <v>5000</v>
      </c>
      <c r="K59" s="14"/>
      <c r="L59" s="15"/>
      <c r="M59" s="16"/>
      <c r="N59" s="16"/>
      <c r="O59" s="84" t="s">
        <v>6</v>
      </c>
      <c r="Q59" s="225">
        <f t="shared" si="4"/>
        <v>5000</v>
      </c>
    </row>
    <row r="60" spans="1:17" s="3" customFormat="1" ht="26.25" customHeight="1">
      <c r="A60" s="261">
        <v>34</v>
      </c>
      <c r="B60" s="13">
        <v>60016</v>
      </c>
      <c r="C60" s="284">
        <v>6050</v>
      </c>
      <c r="D60" s="285"/>
      <c r="E60" s="134" t="s">
        <v>122</v>
      </c>
      <c r="F60" s="19" t="s">
        <v>147</v>
      </c>
      <c r="G60" s="14">
        <v>71565</v>
      </c>
      <c r="H60" s="14">
        <v>3567</v>
      </c>
      <c r="I60" s="324">
        <v>3567</v>
      </c>
      <c r="J60" s="315">
        <f t="shared" si="1"/>
        <v>0</v>
      </c>
      <c r="K60" s="14"/>
      <c r="L60" s="15"/>
      <c r="M60" s="16"/>
      <c r="N60" s="16"/>
      <c r="O60" s="84" t="s">
        <v>6</v>
      </c>
      <c r="Q60" s="225"/>
    </row>
    <row r="61" spans="1:17" s="3" customFormat="1" ht="18.75" customHeight="1">
      <c r="A61" s="261">
        <v>35</v>
      </c>
      <c r="B61" s="36">
        <v>60016</v>
      </c>
      <c r="C61" s="286">
        <v>6050</v>
      </c>
      <c r="D61" s="287"/>
      <c r="E61" s="134" t="s">
        <v>123</v>
      </c>
      <c r="F61" s="27" t="s">
        <v>106</v>
      </c>
      <c r="G61" s="37">
        <v>91000</v>
      </c>
      <c r="H61" s="37">
        <v>1000</v>
      </c>
      <c r="I61" s="326">
        <v>251.66</v>
      </c>
      <c r="J61" s="315">
        <f t="shared" si="1"/>
        <v>748.34</v>
      </c>
      <c r="K61" s="37"/>
      <c r="L61" s="38"/>
      <c r="M61" s="83"/>
      <c r="N61" s="83"/>
      <c r="O61" s="84" t="s">
        <v>6</v>
      </c>
      <c r="Q61" s="225">
        <f t="shared" si="4"/>
        <v>748.34</v>
      </c>
    </row>
    <row r="62" spans="1:17" s="3" customFormat="1" ht="39.75" customHeight="1">
      <c r="A62" s="261">
        <v>36</v>
      </c>
      <c r="B62" s="13">
        <v>60016</v>
      </c>
      <c r="C62" s="284">
        <v>6050</v>
      </c>
      <c r="D62" s="285"/>
      <c r="E62" s="152" t="s">
        <v>124</v>
      </c>
      <c r="F62" s="19" t="s">
        <v>147</v>
      </c>
      <c r="G62" s="14">
        <v>66393</v>
      </c>
      <c r="H62" s="14">
        <v>66168</v>
      </c>
      <c r="I62" s="324">
        <v>62859.46</v>
      </c>
      <c r="J62" s="315">
        <f t="shared" si="1"/>
        <v>3308.540000000001</v>
      </c>
      <c r="K62" s="14"/>
      <c r="L62" s="15"/>
      <c r="M62" s="16"/>
      <c r="N62" s="16"/>
      <c r="O62" s="17" t="s">
        <v>6</v>
      </c>
      <c r="Q62" s="225"/>
    </row>
    <row r="63" spans="1:17" s="3" customFormat="1" ht="41.25" customHeight="1">
      <c r="A63" s="261">
        <v>37</v>
      </c>
      <c r="B63" s="13">
        <v>60016</v>
      </c>
      <c r="C63" s="284">
        <v>6050</v>
      </c>
      <c r="D63" s="285"/>
      <c r="E63" s="153" t="s">
        <v>98</v>
      </c>
      <c r="F63" s="19" t="s">
        <v>106</v>
      </c>
      <c r="G63" s="14">
        <v>72000</v>
      </c>
      <c r="H63" s="14">
        <v>5000</v>
      </c>
      <c r="I63" s="324">
        <v>251.66</v>
      </c>
      <c r="J63" s="315">
        <f t="shared" si="1"/>
        <v>4748.34</v>
      </c>
      <c r="K63" s="14"/>
      <c r="L63" s="15"/>
      <c r="M63" s="16"/>
      <c r="N63" s="16"/>
      <c r="O63" s="84" t="s">
        <v>6</v>
      </c>
      <c r="Q63" s="225">
        <f t="shared" si="4"/>
        <v>4748.34</v>
      </c>
    </row>
    <row r="64" spans="1:17" s="3" customFormat="1" ht="18" customHeight="1">
      <c r="A64" s="261">
        <v>38</v>
      </c>
      <c r="B64" s="13">
        <v>60016</v>
      </c>
      <c r="C64" s="284">
        <v>6050</v>
      </c>
      <c r="D64" s="285"/>
      <c r="E64" s="157" t="s">
        <v>126</v>
      </c>
      <c r="F64" s="19" t="s">
        <v>108</v>
      </c>
      <c r="G64" s="14">
        <v>577609</v>
      </c>
      <c r="H64" s="14">
        <v>527609</v>
      </c>
      <c r="I64" s="324">
        <v>527608.5</v>
      </c>
      <c r="J64" s="315">
        <f t="shared" si="1"/>
        <v>0.5</v>
      </c>
      <c r="K64" s="14"/>
      <c r="L64" s="15"/>
      <c r="M64" s="16"/>
      <c r="N64" s="16"/>
      <c r="O64" s="17" t="s">
        <v>6</v>
      </c>
      <c r="Q64" s="225"/>
    </row>
    <row r="65" spans="1:17" s="3" customFormat="1" ht="37.5" customHeight="1">
      <c r="A65" s="261">
        <v>39</v>
      </c>
      <c r="B65" s="13">
        <v>60016</v>
      </c>
      <c r="C65" s="284">
        <v>6050</v>
      </c>
      <c r="D65" s="285"/>
      <c r="E65" s="152" t="s">
        <v>127</v>
      </c>
      <c r="F65" s="19" t="s">
        <v>106</v>
      </c>
      <c r="G65" s="14">
        <v>1100600</v>
      </c>
      <c r="H65" s="14">
        <v>2600</v>
      </c>
      <c r="I65" s="324">
        <v>2579.31</v>
      </c>
      <c r="J65" s="315">
        <f t="shared" si="1"/>
        <v>20.690000000000055</v>
      </c>
      <c r="K65" s="14"/>
      <c r="L65" s="15"/>
      <c r="M65" s="16"/>
      <c r="N65" s="16"/>
      <c r="O65" s="17" t="s">
        <v>6</v>
      </c>
      <c r="Q65" s="225">
        <f t="shared" si="4"/>
        <v>20.690000000000055</v>
      </c>
    </row>
    <row r="66" spans="1:17" s="3" customFormat="1" ht="55.5" customHeight="1">
      <c r="A66" s="261">
        <v>40</v>
      </c>
      <c r="B66" s="13">
        <v>60016</v>
      </c>
      <c r="C66" s="284">
        <v>6050</v>
      </c>
      <c r="D66" s="285"/>
      <c r="E66" s="153" t="s">
        <v>128</v>
      </c>
      <c r="F66" s="19" t="s">
        <v>113</v>
      </c>
      <c r="G66" s="14">
        <v>45815</v>
      </c>
      <c r="H66" s="14">
        <v>43419</v>
      </c>
      <c r="I66" s="324"/>
      <c r="J66" s="315">
        <f t="shared" si="1"/>
        <v>43419</v>
      </c>
      <c r="K66" s="14"/>
      <c r="L66" s="15"/>
      <c r="M66" s="16"/>
      <c r="N66" s="16"/>
      <c r="O66" s="84" t="s">
        <v>6</v>
      </c>
      <c r="Q66" s="225"/>
    </row>
    <row r="67" spans="1:17" s="3" customFormat="1" ht="54.75" customHeight="1">
      <c r="A67" s="261">
        <v>41</v>
      </c>
      <c r="B67" s="13">
        <v>60016</v>
      </c>
      <c r="C67" s="284">
        <v>6050</v>
      </c>
      <c r="D67" s="285"/>
      <c r="E67" s="134" t="s">
        <v>129</v>
      </c>
      <c r="F67" s="135" t="s">
        <v>147</v>
      </c>
      <c r="G67" s="14">
        <v>32939</v>
      </c>
      <c r="H67" s="14">
        <v>32714</v>
      </c>
      <c r="I67" s="324">
        <v>32215.24</v>
      </c>
      <c r="J67" s="315">
        <f t="shared" si="1"/>
        <v>498.7599999999984</v>
      </c>
      <c r="K67" s="14"/>
      <c r="L67" s="15"/>
      <c r="M67" s="16"/>
      <c r="N67" s="16"/>
      <c r="O67" s="84" t="s">
        <v>6</v>
      </c>
      <c r="Q67" s="225"/>
    </row>
    <row r="68" spans="1:17" s="3" customFormat="1" ht="26.25" customHeight="1">
      <c r="A68" s="261">
        <v>42</v>
      </c>
      <c r="B68" s="13">
        <v>60016</v>
      </c>
      <c r="C68" s="284">
        <v>6050</v>
      </c>
      <c r="D68" s="285"/>
      <c r="E68" s="134" t="s">
        <v>130</v>
      </c>
      <c r="F68" s="135" t="s">
        <v>106</v>
      </c>
      <c r="G68" s="14">
        <v>100000</v>
      </c>
      <c r="H68" s="14">
        <v>326</v>
      </c>
      <c r="I68" s="324">
        <v>325.46</v>
      </c>
      <c r="J68" s="315">
        <f t="shared" si="1"/>
        <v>0.5400000000000205</v>
      </c>
      <c r="K68" s="14"/>
      <c r="L68" s="15"/>
      <c r="M68" s="16"/>
      <c r="N68" s="16"/>
      <c r="O68" s="84" t="s">
        <v>6</v>
      </c>
      <c r="Q68" s="225">
        <f t="shared" si="4"/>
        <v>0.5400000000000205</v>
      </c>
    </row>
    <row r="69" spans="1:17" s="3" customFormat="1" ht="26.25" customHeight="1">
      <c r="A69" s="261">
        <v>43</v>
      </c>
      <c r="B69" s="13">
        <v>60016</v>
      </c>
      <c r="C69" s="284">
        <v>6050</v>
      </c>
      <c r="D69" s="285"/>
      <c r="E69" s="134" t="s">
        <v>131</v>
      </c>
      <c r="F69" s="19" t="s">
        <v>106</v>
      </c>
      <c r="G69" s="14">
        <v>820000</v>
      </c>
      <c r="H69" s="14">
        <v>200000</v>
      </c>
      <c r="I69" s="324">
        <v>198947.98</v>
      </c>
      <c r="J69" s="315">
        <f t="shared" si="1"/>
        <v>1052.0199999999895</v>
      </c>
      <c r="K69" s="14"/>
      <c r="L69" s="15"/>
      <c r="M69" s="16"/>
      <c r="N69" s="16"/>
      <c r="O69" s="84" t="s">
        <v>6</v>
      </c>
      <c r="Q69" s="225">
        <f t="shared" si="4"/>
        <v>1052.0199999999895</v>
      </c>
    </row>
    <row r="70" spans="1:17" s="3" customFormat="1" ht="57" customHeight="1">
      <c r="A70" s="261">
        <v>44</v>
      </c>
      <c r="B70" s="13">
        <v>60016</v>
      </c>
      <c r="C70" s="284">
        <v>6050</v>
      </c>
      <c r="D70" s="285"/>
      <c r="E70" s="134" t="s">
        <v>132</v>
      </c>
      <c r="F70" s="19" t="s">
        <v>147</v>
      </c>
      <c r="G70" s="14">
        <v>34199</v>
      </c>
      <c r="H70" s="14">
        <v>33974</v>
      </c>
      <c r="I70" s="324">
        <v>32861.91</v>
      </c>
      <c r="J70" s="315">
        <f t="shared" si="1"/>
        <v>1112.0899999999965</v>
      </c>
      <c r="K70" s="14"/>
      <c r="L70" s="15"/>
      <c r="M70" s="16"/>
      <c r="N70" s="16"/>
      <c r="O70" s="84" t="s">
        <v>6</v>
      </c>
      <c r="Q70" s="225"/>
    </row>
    <row r="71" spans="1:17" s="3" customFormat="1" ht="30.75" customHeight="1">
      <c r="A71" s="261">
        <v>45</v>
      </c>
      <c r="B71" s="13">
        <v>60016</v>
      </c>
      <c r="C71" s="284">
        <v>6050</v>
      </c>
      <c r="D71" s="285"/>
      <c r="E71" s="134" t="s">
        <v>133</v>
      </c>
      <c r="F71" s="19" t="s">
        <v>113</v>
      </c>
      <c r="G71" s="14">
        <v>82181</v>
      </c>
      <c r="H71" s="14">
        <v>40978</v>
      </c>
      <c r="I71" s="324"/>
      <c r="J71" s="315">
        <f t="shared" si="1"/>
        <v>40978</v>
      </c>
      <c r="K71" s="14"/>
      <c r="L71" s="15"/>
      <c r="M71" s="16"/>
      <c r="N71" s="16"/>
      <c r="O71" s="84" t="s">
        <v>6</v>
      </c>
      <c r="Q71" s="225"/>
    </row>
    <row r="72" spans="1:17" s="3" customFormat="1" ht="56.25" customHeight="1">
      <c r="A72" s="261">
        <v>46</v>
      </c>
      <c r="B72" s="13">
        <v>60016</v>
      </c>
      <c r="C72" s="284">
        <v>6050</v>
      </c>
      <c r="D72" s="285"/>
      <c r="E72" s="134" t="s">
        <v>134</v>
      </c>
      <c r="F72" s="19" t="s">
        <v>106</v>
      </c>
      <c r="G72" s="14">
        <v>1730000</v>
      </c>
      <c r="H72" s="14">
        <v>200000</v>
      </c>
      <c r="I72" s="324"/>
      <c r="J72" s="315">
        <f t="shared" si="1"/>
        <v>200000</v>
      </c>
      <c r="K72" s="14"/>
      <c r="L72" s="15"/>
      <c r="M72" s="16"/>
      <c r="N72" s="16"/>
      <c r="O72" s="84" t="s">
        <v>6</v>
      </c>
      <c r="Q72" s="225">
        <f t="shared" si="4"/>
        <v>200000</v>
      </c>
    </row>
    <row r="73" spans="1:17" s="3" customFormat="1" ht="40.5" customHeight="1">
      <c r="A73" s="261">
        <v>47</v>
      </c>
      <c r="B73" s="13">
        <v>60016</v>
      </c>
      <c r="C73" s="284">
        <v>6050</v>
      </c>
      <c r="D73" s="285"/>
      <c r="E73" s="134" t="s">
        <v>135</v>
      </c>
      <c r="F73" s="19" t="s">
        <v>180</v>
      </c>
      <c r="G73" s="14">
        <v>61606</v>
      </c>
      <c r="H73" s="14">
        <v>2934</v>
      </c>
      <c r="I73" s="324"/>
      <c r="J73" s="315">
        <f t="shared" si="1"/>
        <v>2934</v>
      </c>
      <c r="K73" s="14"/>
      <c r="L73" s="15"/>
      <c r="M73" s="16"/>
      <c r="N73" s="16"/>
      <c r="O73" s="84" t="s">
        <v>6</v>
      </c>
      <c r="Q73" s="225"/>
    </row>
    <row r="74" spans="1:17" s="3" customFormat="1" ht="41.25" customHeight="1">
      <c r="A74" s="261">
        <v>48</v>
      </c>
      <c r="B74" s="13">
        <v>60016</v>
      </c>
      <c r="C74" s="284">
        <v>6050</v>
      </c>
      <c r="D74" s="285"/>
      <c r="E74" s="157" t="s">
        <v>136</v>
      </c>
      <c r="F74" s="19" t="s">
        <v>106</v>
      </c>
      <c r="G74" s="14">
        <v>81700</v>
      </c>
      <c r="H74" s="14">
        <v>500</v>
      </c>
      <c r="I74" s="324">
        <v>496.67</v>
      </c>
      <c r="J74" s="315">
        <f t="shared" si="1"/>
        <v>3.329999999999984</v>
      </c>
      <c r="K74" s="14"/>
      <c r="L74" s="15"/>
      <c r="M74" s="16"/>
      <c r="N74" s="16"/>
      <c r="O74" s="17" t="s">
        <v>6</v>
      </c>
      <c r="Q74" s="225">
        <f t="shared" si="4"/>
        <v>3.329999999999984</v>
      </c>
    </row>
    <row r="75" spans="1:17" s="3" customFormat="1" ht="35.25" customHeight="1">
      <c r="A75" s="261">
        <v>49</v>
      </c>
      <c r="B75" s="13">
        <v>60016</v>
      </c>
      <c r="C75" s="284">
        <v>6050</v>
      </c>
      <c r="D75" s="285"/>
      <c r="E75" s="152" t="s">
        <v>204</v>
      </c>
      <c r="F75" s="19" t="s">
        <v>106</v>
      </c>
      <c r="G75" s="14">
        <v>138800</v>
      </c>
      <c r="H75" s="14">
        <v>1000</v>
      </c>
      <c r="I75" s="324">
        <v>172.2</v>
      </c>
      <c r="J75" s="315">
        <f t="shared" si="1"/>
        <v>827.8</v>
      </c>
      <c r="K75" s="14"/>
      <c r="L75" s="15"/>
      <c r="M75" s="16"/>
      <c r="N75" s="16"/>
      <c r="O75" s="17" t="s">
        <v>6</v>
      </c>
      <c r="Q75" s="225">
        <f t="shared" si="4"/>
        <v>827.8</v>
      </c>
    </row>
    <row r="76" spans="1:17" s="3" customFormat="1" ht="29.25" customHeight="1">
      <c r="A76" s="261">
        <v>50</v>
      </c>
      <c r="B76" s="13">
        <v>60016</v>
      </c>
      <c r="C76" s="284">
        <v>6050</v>
      </c>
      <c r="D76" s="285"/>
      <c r="E76" s="152" t="s">
        <v>137</v>
      </c>
      <c r="F76" s="19" t="s">
        <v>108</v>
      </c>
      <c r="G76" s="14">
        <v>67651</v>
      </c>
      <c r="H76" s="14">
        <v>3383</v>
      </c>
      <c r="I76" s="324">
        <v>3382.5</v>
      </c>
      <c r="J76" s="315">
        <f aca="true" t="shared" si="5" ref="J76:J139">H76-I76</f>
        <v>0.5</v>
      </c>
      <c r="K76" s="14"/>
      <c r="L76" s="15"/>
      <c r="M76" s="16"/>
      <c r="N76" s="16"/>
      <c r="O76" s="17" t="s">
        <v>6</v>
      </c>
      <c r="Q76" s="225"/>
    </row>
    <row r="77" spans="1:17" s="3" customFormat="1" ht="18.75" customHeight="1">
      <c r="A77" s="261">
        <v>51</v>
      </c>
      <c r="B77" s="13">
        <v>60016</v>
      </c>
      <c r="C77" s="284">
        <v>6050</v>
      </c>
      <c r="D77" s="285"/>
      <c r="E77" s="153" t="s">
        <v>138</v>
      </c>
      <c r="F77" s="19" t="s">
        <v>106</v>
      </c>
      <c r="G77" s="14">
        <v>2240000</v>
      </c>
      <c r="H77" s="14">
        <v>200000</v>
      </c>
      <c r="I77" s="324">
        <v>199933.56</v>
      </c>
      <c r="J77" s="315">
        <f t="shared" si="5"/>
        <v>66.44000000000233</v>
      </c>
      <c r="K77" s="14"/>
      <c r="L77" s="15"/>
      <c r="M77" s="16"/>
      <c r="N77" s="16"/>
      <c r="O77" s="84" t="s">
        <v>6</v>
      </c>
      <c r="Q77" s="225">
        <f t="shared" si="4"/>
        <v>66.44000000000233</v>
      </c>
    </row>
    <row r="78" spans="1:17" s="3" customFormat="1" ht="30" customHeight="1">
      <c r="A78" s="261">
        <v>52</v>
      </c>
      <c r="B78" s="13">
        <v>60016</v>
      </c>
      <c r="C78" s="284">
        <v>6050</v>
      </c>
      <c r="D78" s="285"/>
      <c r="E78" s="134" t="s">
        <v>146</v>
      </c>
      <c r="F78" s="19" t="s">
        <v>106</v>
      </c>
      <c r="G78" s="14">
        <v>130000</v>
      </c>
      <c r="H78" s="14">
        <v>5000</v>
      </c>
      <c r="I78" s="324">
        <v>212.79</v>
      </c>
      <c r="J78" s="315">
        <f t="shared" si="5"/>
        <v>4787.21</v>
      </c>
      <c r="K78" s="14"/>
      <c r="L78" s="15"/>
      <c r="M78" s="16"/>
      <c r="N78" s="16"/>
      <c r="O78" s="84" t="s">
        <v>6</v>
      </c>
      <c r="Q78" s="225">
        <f t="shared" si="4"/>
        <v>4787.21</v>
      </c>
    </row>
    <row r="79" spans="1:17" s="3" customFormat="1" ht="26.25" customHeight="1">
      <c r="A79" s="261">
        <v>53</v>
      </c>
      <c r="B79" s="13">
        <v>60016</v>
      </c>
      <c r="C79" s="284">
        <v>6050</v>
      </c>
      <c r="D79" s="285"/>
      <c r="E79" s="134" t="s">
        <v>139</v>
      </c>
      <c r="F79" s="19" t="s">
        <v>105</v>
      </c>
      <c r="G79" s="14">
        <v>3400000</v>
      </c>
      <c r="H79" s="14">
        <v>145000</v>
      </c>
      <c r="I79" s="324">
        <v>3360.36</v>
      </c>
      <c r="J79" s="315">
        <f t="shared" si="5"/>
        <v>141639.64</v>
      </c>
      <c r="K79" s="14"/>
      <c r="L79" s="15"/>
      <c r="M79" s="16"/>
      <c r="N79" s="16"/>
      <c r="O79" s="84" t="s">
        <v>6</v>
      </c>
      <c r="Q79" s="225">
        <f t="shared" si="4"/>
        <v>141639.64</v>
      </c>
    </row>
    <row r="80" spans="1:17" s="3" customFormat="1" ht="26.25" customHeight="1">
      <c r="A80" s="261">
        <v>54</v>
      </c>
      <c r="B80" s="13">
        <v>60016</v>
      </c>
      <c r="C80" s="284">
        <v>6050</v>
      </c>
      <c r="D80" s="285"/>
      <c r="E80" s="134" t="s">
        <v>140</v>
      </c>
      <c r="F80" s="19" t="s">
        <v>149</v>
      </c>
      <c r="G80" s="14">
        <v>98525</v>
      </c>
      <c r="H80" s="14">
        <v>89175</v>
      </c>
      <c r="I80" s="324">
        <v>89175</v>
      </c>
      <c r="J80" s="315">
        <f t="shared" si="5"/>
        <v>0</v>
      </c>
      <c r="K80" s="14"/>
      <c r="L80" s="15"/>
      <c r="M80" s="16"/>
      <c r="N80" s="16"/>
      <c r="O80" s="84" t="s">
        <v>6</v>
      </c>
      <c r="Q80" s="225"/>
    </row>
    <row r="81" spans="1:17" s="3" customFormat="1" ht="27" customHeight="1">
      <c r="A81" s="261">
        <v>55</v>
      </c>
      <c r="B81" s="13">
        <v>60016</v>
      </c>
      <c r="C81" s="284">
        <v>6050</v>
      </c>
      <c r="D81" s="285"/>
      <c r="E81" s="134" t="s">
        <v>141</v>
      </c>
      <c r="F81" s="19" t="s">
        <v>147</v>
      </c>
      <c r="G81" s="14">
        <v>92279</v>
      </c>
      <c r="H81" s="14">
        <v>92054</v>
      </c>
      <c r="I81" s="324"/>
      <c r="J81" s="315">
        <f t="shared" si="5"/>
        <v>92054</v>
      </c>
      <c r="K81" s="14"/>
      <c r="L81" s="15"/>
      <c r="M81" s="16"/>
      <c r="N81" s="16"/>
      <c r="O81" s="84" t="s">
        <v>6</v>
      </c>
      <c r="Q81" s="225"/>
    </row>
    <row r="82" spans="1:17" s="3" customFormat="1" ht="26.25" customHeight="1">
      <c r="A82" s="261">
        <v>56</v>
      </c>
      <c r="B82" s="13">
        <v>60016</v>
      </c>
      <c r="C82" s="284">
        <v>6050</v>
      </c>
      <c r="D82" s="285"/>
      <c r="E82" s="134" t="s">
        <v>142</v>
      </c>
      <c r="F82" s="19" t="s">
        <v>175</v>
      </c>
      <c r="G82" s="14">
        <v>109136</v>
      </c>
      <c r="H82" s="14">
        <v>136</v>
      </c>
      <c r="I82" s="324">
        <v>135.3</v>
      </c>
      <c r="J82" s="315">
        <f t="shared" si="5"/>
        <v>0.6999999999999886</v>
      </c>
      <c r="K82" s="14"/>
      <c r="L82" s="15"/>
      <c r="M82" s="16"/>
      <c r="N82" s="16"/>
      <c r="O82" s="84" t="s">
        <v>6</v>
      </c>
      <c r="Q82" s="225"/>
    </row>
    <row r="83" spans="1:17" s="3" customFormat="1" ht="31.5" customHeight="1">
      <c r="A83" s="261">
        <v>57</v>
      </c>
      <c r="B83" s="36">
        <v>60016</v>
      </c>
      <c r="C83" s="286">
        <v>6050</v>
      </c>
      <c r="D83" s="287"/>
      <c r="E83" s="85" t="s">
        <v>90</v>
      </c>
      <c r="F83" s="27" t="s">
        <v>106</v>
      </c>
      <c r="G83" s="37">
        <v>117191</v>
      </c>
      <c r="H83" s="37">
        <v>58766</v>
      </c>
      <c r="I83" s="326">
        <v>340.58</v>
      </c>
      <c r="J83" s="315">
        <f t="shared" si="5"/>
        <v>58425.42</v>
      </c>
      <c r="K83" s="37"/>
      <c r="L83" s="38"/>
      <c r="M83" s="83"/>
      <c r="N83" s="83"/>
      <c r="O83" s="84" t="s">
        <v>6</v>
      </c>
      <c r="Q83" s="225">
        <f t="shared" si="4"/>
        <v>58425.42</v>
      </c>
    </row>
    <row r="84" spans="1:17" s="3" customFormat="1" ht="58.5" customHeight="1">
      <c r="A84" s="261">
        <v>58</v>
      </c>
      <c r="B84" s="13">
        <v>60016</v>
      </c>
      <c r="C84" s="284">
        <v>6050</v>
      </c>
      <c r="D84" s="285"/>
      <c r="E84" s="134" t="s">
        <v>143</v>
      </c>
      <c r="F84" s="19" t="s">
        <v>106</v>
      </c>
      <c r="G84" s="14">
        <v>618000</v>
      </c>
      <c r="H84" s="14">
        <v>4000</v>
      </c>
      <c r="I84" s="324">
        <v>897.9</v>
      </c>
      <c r="J84" s="315">
        <f t="shared" si="5"/>
        <v>3102.1</v>
      </c>
      <c r="K84" s="14"/>
      <c r="L84" s="15"/>
      <c r="M84" s="16"/>
      <c r="N84" s="16"/>
      <c r="O84" s="84" t="s">
        <v>6</v>
      </c>
      <c r="P84" s="3" t="s">
        <v>183</v>
      </c>
      <c r="Q84" s="225">
        <f t="shared" si="4"/>
        <v>3102.1</v>
      </c>
    </row>
    <row r="85" spans="1:17" s="3" customFormat="1" ht="33.75" customHeight="1">
      <c r="A85" s="261">
        <v>59</v>
      </c>
      <c r="B85" s="13">
        <v>60016</v>
      </c>
      <c r="C85" s="284">
        <v>6050</v>
      </c>
      <c r="D85" s="285"/>
      <c r="E85" s="134" t="s">
        <v>145</v>
      </c>
      <c r="F85" s="19" t="s">
        <v>106</v>
      </c>
      <c r="G85" s="14">
        <v>660000</v>
      </c>
      <c r="H85" s="14">
        <v>330000</v>
      </c>
      <c r="I85" s="324">
        <v>4084.35</v>
      </c>
      <c r="J85" s="315">
        <f t="shared" si="5"/>
        <v>325915.65</v>
      </c>
      <c r="K85" s="14"/>
      <c r="L85" s="15"/>
      <c r="M85" s="16"/>
      <c r="N85" s="16"/>
      <c r="O85" s="84" t="s">
        <v>6</v>
      </c>
      <c r="Q85" s="225">
        <f t="shared" si="4"/>
        <v>325915.65</v>
      </c>
    </row>
    <row r="86" spans="1:17" s="3" customFormat="1" ht="18" customHeight="1">
      <c r="A86" s="30"/>
      <c r="B86" s="32" t="s">
        <v>1</v>
      </c>
      <c r="C86" s="301"/>
      <c r="D86" s="302"/>
      <c r="E86" s="31" t="s">
        <v>159</v>
      </c>
      <c r="F86" s="32"/>
      <c r="G86" s="71">
        <f>SUM(G88:G90)</f>
        <v>264650</v>
      </c>
      <c r="H86" s="71">
        <f>SUM(H88:H90)</f>
        <v>264650</v>
      </c>
      <c r="I86" s="318">
        <f>SUM(I88:I90)</f>
        <v>154980</v>
      </c>
      <c r="J86" s="315">
        <f t="shared" si="5"/>
        <v>109670</v>
      </c>
      <c r="K86" s="71"/>
      <c r="L86" s="71"/>
      <c r="M86" s="71"/>
      <c r="N86" s="71"/>
      <c r="O86" s="72"/>
      <c r="Q86" s="229">
        <f>J86</f>
        <v>109670</v>
      </c>
    </row>
    <row r="87" spans="1:15" s="3" customFormat="1" ht="18" customHeight="1">
      <c r="A87" s="183"/>
      <c r="B87" s="184"/>
      <c r="C87" s="185"/>
      <c r="D87" s="186"/>
      <c r="E87" s="176" t="s">
        <v>188</v>
      </c>
      <c r="F87" s="184"/>
      <c r="G87" s="187">
        <f>SUM(G88:G90)</f>
        <v>264650</v>
      </c>
      <c r="H87" s="187">
        <f>SUM(H88:H90)</f>
        <v>264650</v>
      </c>
      <c r="I87" s="327">
        <f>SUM(I88:I90)</f>
        <v>154980</v>
      </c>
      <c r="J87" s="315">
        <f t="shared" si="5"/>
        <v>109670</v>
      </c>
      <c r="K87" s="187"/>
      <c r="L87" s="187"/>
      <c r="M87" s="180"/>
      <c r="N87" s="180"/>
      <c r="O87" s="188"/>
    </row>
    <row r="88" spans="1:15" s="3" customFormat="1" ht="21" customHeight="1">
      <c r="A88" s="89">
        <v>60</v>
      </c>
      <c r="B88" s="56">
        <v>70005</v>
      </c>
      <c r="C88" s="268">
        <v>6050</v>
      </c>
      <c r="D88" s="269"/>
      <c r="E88" s="48" t="s">
        <v>54</v>
      </c>
      <c r="F88" s="27">
        <v>2014</v>
      </c>
      <c r="G88" s="24">
        <v>155000</v>
      </c>
      <c r="H88" s="50">
        <v>155000</v>
      </c>
      <c r="I88" s="319">
        <v>154980</v>
      </c>
      <c r="J88" s="315">
        <f t="shared" si="5"/>
        <v>20</v>
      </c>
      <c r="K88" s="249"/>
      <c r="L88" s="249"/>
      <c r="M88" s="14"/>
      <c r="N88" s="15"/>
      <c r="O88" s="84" t="s">
        <v>6</v>
      </c>
    </row>
    <row r="89" spans="1:15" s="3" customFormat="1" ht="21" customHeight="1">
      <c r="A89" s="259">
        <v>61</v>
      </c>
      <c r="B89" s="81">
        <v>70005</v>
      </c>
      <c r="C89" s="268">
        <v>6050</v>
      </c>
      <c r="D89" s="269"/>
      <c r="E89" s="47" t="s">
        <v>80</v>
      </c>
      <c r="F89" s="19">
        <v>2014</v>
      </c>
      <c r="G89" s="20">
        <v>67650</v>
      </c>
      <c r="H89" s="68">
        <v>67650</v>
      </c>
      <c r="I89" s="322"/>
      <c r="J89" s="315">
        <f t="shared" si="5"/>
        <v>67650</v>
      </c>
      <c r="K89" s="126"/>
      <c r="L89" s="126"/>
      <c r="M89" s="14"/>
      <c r="N89" s="15"/>
      <c r="O89" s="17" t="s">
        <v>6</v>
      </c>
    </row>
    <row r="90" spans="1:15" s="3" customFormat="1" ht="33" customHeight="1">
      <c r="A90" s="233">
        <v>62</v>
      </c>
      <c r="B90" s="81">
        <v>70005</v>
      </c>
      <c r="C90" s="268">
        <v>6060</v>
      </c>
      <c r="D90" s="269"/>
      <c r="E90" s="47" t="s">
        <v>206</v>
      </c>
      <c r="F90" s="19">
        <v>2014</v>
      </c>
      <c r="G90" s="20">
        <v>42000</v>
      </c>
      <c r="H90" s="68">
        <v>42000</v>
      </c>
      <c r="I90" s="322"/>
      <c r="J90" s="315">
        <f t="shared" si="5"/>
        <v>42000</v>
      </c>
      <c r="K90" s="126"/>
      <c r="L90" s="126"/>
      <c r="M90" s="14"/>
      <c r="N90" s="15"/>
      <c r="O90" s="17" t="s">
        <v>6</v>
      </c>
    </row>
    <row r="91" spans="1:15" s="3" customFormat="1" ht="15" customHeight="1">
      <c r="A91" s="161"/>
      <c r="B91" s="202"/>
      <c r="C91" s="161"/>
      <c r="D91" s="161"/>
      <c r="E91" s="235"/>
      <c r="F91" s="162"/>
      <c r="G91" s="218"/>
      <c r="H91" s="218"/>
      <c r="I91" s="320"/>
      <c r="J91" s="336">
        <f t="shared" si="5"/>
        <v>0</v>
      </c>
      <c r="K91" s="218"/>
      <c r="L91" s="218"/>
      <c r="M91" s="237"/>
      <c r="N91" s="238"/>
      <c r="O91" s="265"/>
    </row>
    <row r="92" spans="1:15" s="3" customFormat="1" ht="8.25" customHeight="1">
      <c r="A92" s="204"/>
      <c r="B92" s="205"/>
      <c r="C92" s="204"/>
      <c r="D92" s="204"/>
      <c r="E92" s="239"/>
      <c r="F92" s="207"/>
      <c r="G92" s="219"/>
      <c r="H92" s="219"/>
      <c r="I92" s="337"/>
      <c r="J92" s="338">
        <f t="shared" si="5"/>
        <v>0</v>
      </c>
      <c r="K92" s="339"/>
      <c r="L92" s="219"/>
      <c r="M92" s="241"/>
      <c r="N92" s="242"/>
      <c r="O92" s="266"/>
    </row>
    <row r="93" spans="1:15" s="3" customFormat="1" ht="19.5" customHeight="1">
      <c r="A93" s="262"/>
      <c r="B93" s="32"/>
      <c r="C93" s="273"/>
      <c r="D93" s="274"/>
      <c r="E93" s="55" t="s">
        <v>178</v>
      </c>
      <c r="F93" s="70"/>
      <c r="G93" s="71">
        <f>G95</f>
        <v>2021506</v>
      </c>
      <c r="H93" s="71">
        <f>H95</f>
        <v>1088341</v>
      </c>
      <c r="I93" s="318">
        <f>I95</f>
        <v>1088340</v>
      </c>
      <c r="J93" s="315">
        <f t="shared" si="5"/>
        <v>1</v>
      </c>
      <c r="K93" s="71"/>
      <c r="L93" s="72">
        <f>SUM(L95:L95)</f>
        <v>0</v>
      </c>
      <c r="M93" s="69"/>
      <c r="N93" s="33">
        <f>N95</f>
        <v>1</v>
      </c>
      <c r="O93" s="34"/>
    </row>
    <row r="94" spans="1:15" s="3" customFormat="1" ht="16.5" customHeight="1">
      <c r="A94" s="173"/>
      <c r="B94" s="170"/>
      <c r="C94" s="189"/>
      <c r="D94" s="190"/>
      <c r="E94" s="176" t="s">
        <v>189</v>
      </c>
      <c r="F94" s="184"/>
      <c r="G94" s="193">
        <f>G95</f>
        <v>2021506</v>
      </c>
      <c r="H94" s="193">
        <f>H95</f>
        <v>1088341</v>
      </c>
      <c r="I94" s="328">
        <f>I95</f>
        <v>1088340</v>
      </c>
      <c r="J94" s="315">
        <f t="shared" si="5"/>
        <v>1</v>
      </c>
      <c r="K94" s="187"/>
      <c r="L94" s="191"/>
      <c r="M94" s="175"/>
      <c r="N94" s="194">
        <f>N95</f>
        <v>1</v>
      </c>
      <c r="O94" s="192"/>
    </row>
    <row r="95" spans="1:15" s="3" customFormat="1" ht="18" customHeight="1">
      <c r="A95" s="127">
        <v>63</v>
      </c>
      <c r="B95" s="18">
        <v>72095</v>
      </c>
      <c r="C95" s="268">
        <v>6050</v>
      </c>
      <c r="D95" s="270"/>
      <c r="E95" s="47" t="s">
        <v>157</v>
      </c>
      <c r="F95" s="19" t="s">
        <v>147</v>
      </c>
      <c r="G95" s="20">
        <v>2021506</v>
      </c>
      <c r="H95" s="126">
        <v>1088341</v>
      </c>
      <c r="I95" s="322">
        <v>1088340</v>
      </c>
      <c r="J95" s="315">
        <f t="shared" si="5"/>
        <v>1</v>
      </c>
      <c r="K95" s="14"/>
      <c r="L95" s="15"/>
      <c r="M95" s="82"/>
      <c r="N95" s="82">
        <f>J95</f>
        <v>1</v>
      </c>
      <c r="O95" s="19" t="s">
        <v>13</v>
      </c>
    </row>
    <row r="96" spans="1:15" ht="18" customHeight="1">
      <c r="A96" s="101"/>
      <c r="B96" s="32"/>
      <c r="C96" s="273"/>
      <c r="D96" s="274"/>
      <c r="E96" s="55" t="s">
        <v>160</v>
      </c>
      <c r="F96" s="70"/>
      <c r="G96" s="71">
        <f>SUM(G98:G105)</f>
        <v>173718.35</v>
      </c>
      <c r="H96" s="71">
        <f>SUM(H98:H105)</f>
        <v>519166</v>
      </c>
      <c r="I96" s="318">
        <f>SUM(I98:I105)</f>
        <v>345447.64999999997</v>
      </c>
      <c r="J96" s="315">
        <f t="shared" si="5"/>
        <v>173718.35000000003</v>
      </c>
      <c r="K96" s="71"/>
      <c r="L96" s="72">
        <f>SUM(L98:L98)</f>
        <v>0</v>
      </c>
      <c r="M96" s="69"/>
      <c r="N96" s="69"/>
      <c r="O96" s="34"/>
    </row>
    <row r="97" spans="1:17" ht="18" customHeight="1">
      <c r="A97" s="183"/>
      <c r="B97" s="184"/>
      <c r="C97" s="185"/>
      <c r="D97" s="186"/>
      <c r="E97" s="176" t="s">
        <v>191</v>
      </c>
      <c r="F97" s="184"/>
      <c r="G97" s="193">
        <f>SUM(G98:G98:G105)</f>
        <v>173718.35</v>
      </c>
      <c r="H97" s="193">
        <f>SUM(H98:H98:H105)</f>
        <v>519166</v>
      </c>
      <c r="I97" s="328">
        <f>SUM(I98:I98:I105)</f>
        <v>345447.64999999997</v>
      </c>
      <c r="J97" s="315">
        <f t="shared" si="5"/>
        <v>173718.35000000003</v>
      </c>
      <c r="K97" s="193"/>
      <c r="L97" s="187"/>
      <c r="M97" s="180"/>
      <c r="N97" s="180"/>
      <c r="O97" s="188"/>
      <c r="Q97" s="229">
        <f>J96</f>
        <v>173718.35000000003</v>
      </c>
    </row>
    <row r="98" spans="1:15" ht="17.25" customHeight="1">
      <c r="A98" s="159">
        <v>64</v>
      </c>
      <c r="B98" s="18">
        <v>75023</v>
      </c>
      <c r="C98" s="268">
        <v>6060</v>
      </c>
      <c r="D98" s="270"/>
      <c r="E98" s="47" t="s">
        <v>59</v>
      </c>
      <c r="F98" s="19">
        <v>2014</v>
      </c>
      <c r="G98" s="20">
        <f aca="true" t="shared" si="6" ref="G98:G105">J98</f>
        <v>68467.79000000001</v>
      </c>
      <c r="H98" s="126">
        <v>242423</v>
      </c>
      <c r="I98" s="322">
        <v>173955.21</v>
      </c>
      <c r="J98" s="315">
        <f t="shared" si="5"/>
        <v>68467.79000000001</v>
      </c>
      <c r="K98" s="14"/>
      <c r="L98" s="15"/>
      <c r="M98" s="82"/>
      <c r="N98" s="82"/>
      <c r="O98" s="19" t="s">
        <v>13</v>
      </c>
    </row>
    <row r="99" spans="1:15" ht="25.5" customHeight="1">
      <c r="A99" s="159">
        <v>65</v>
      </c>
      <c r="B99" s="18">
        <v>75023</v>
      </c>
      <c r="C99" s="268">
        <v>6060</v>
      </c>
      <c r="D99" s="270"/>
      <c r="E99" s="47" t="s">
        <v>61</v>
      </c>
      <c r="F99" s="19">
        <v>2014</v>
      </c>
      <c r="G99" s="20">
        <f t="shared" si="6"/>
        <v>0</v>
      </c>
      <c r="H99" s="20">
        <v>43542</v>
      </c>
      <c r="I99" s="322">
        <v>43542</v>
      </c>
      <c r="J99" s="315">
        <f t="shared" si="5"/>
        <v>0</v>
      </c>
      <c r="K99" s="14"/>
      <c r="L99" s="15"/>
      <c r="M99" s="82"/>
      <c r="N99" s="82"/>
      <c r="O99" s="19" t="s">
        <v>13</v>
      </c>
    </row>
    <row r="100" spans="1:15" ht="25.5" customHeight="1">
      <c r="A100" s="260">
        <v>66</v>
      </c>
      <c r="B100" s="18">
        <v>75023</v>
      </c>
      <c r="C100" s="268">
        <v>6060</v>
      </c>
      <c r="D100" s="270"/>
      <c r="E100" s="47" t="s">
        <v>49</v>
      </c>
      <c r="F100" s="19">
        <v>2014</v>
      </c>
      <c r="G100" s="20">
        <f t="shared" si="6"/>
        <v>0.8800000000010186</v>
      </c>
      <c r="H100" s="20">
        <v>24286</v>
      </c>
      <c r="I100" s="322">
        <v>24285.12</v>
      </c>
      <c r="J100" s="315">
        <f t="shared" si="5"/>
        <v>0.8800000000010186</v>
      </c>
      <c r="K100" s="21"/>
      <c r="L100" s="22"/>
      <c r="M100" s="23"/>
      <c r="N100" s="23"/>
      <c r="O100" s="49" t="s">
        <v>13</v>
      </c>
    </row>
    <row r="101" spans="1:15" ht="32.25" customHeight="1">
      <c r="A101" s="260">
        <v>67</v>
      </c>
      <c r="B101" s="18">
        <v>75023</v>
      </c>
      <c r="C101" s="268">
        <v>6060</v>
      </c>
      <c r="D101" s="270"/>
      <c r="E101" s="47" t="s">
        <v>205</v>
      </c>
      <c r="F101" s="19">
        <v>2014</v>
      </c>
      <c r="G101" s="20">
        <f t="shared" si="6"/>
        <v>3532.6800000000003</v>
      </c>
      <c r="H101" s="20">
        <v>38199</v>
      </c>
      <c r="I101" s="322">
        <v>34666.32</v>
      </c>
      <c r="J101" s="315">
        <f t="shared" si="5"/>
        <v>3532.6800000000003</v>
      </c>
      <c r="K101" s="14"/>
      <c r="L101" s="15"/>
      <c r="M101" s="82"/>
      <c r="N101" s="82"/>
      <c r="O101" s="19" t="s">
        <v>13</v>
      </c>
    </row>
    <row r="102" spans="1:15" ht="28.5" customHeight="1">
      <c r="A102" s="260">
        <v>68</v>
      </c>
      <c r="B102" s="18">
        <v>75023</v>
      </c>
      <c r="C102" s="268">
        <v>6060</v>
      </c>
      <c r="D102" s="270"/>
      <c r="E102" s="47" t="s">
        <v>203</v>
      </c>
      <c r="F102" s="19">
        <v>2014</v>
      </c>
      <c r="G102" s="20">
        <f>J102</f>
        <v>23616</v>
      </c>
      <c r="H102" s="20">
        <v>23616</v>
      </c>
      <c r="I102" s="322"/>
      <c r="J102" s="315">
        <f t="shared" si="5"/>
        <v>23616</v>
      </c>
      <c r="K102" s="14"/>
      <c r="L102" s="15"/>
      <c r="M102" s="82"/>
      <c r="N102" s="82"/>
      <c r="O102" s="19" t="s">
        <v>13</v>
      </c>
    </row>
    <row r="103" spans="1:15" ht="17.25" customHeight="1">
      <c r="A103" s="260">
        <v>69</v>
      </c>
      <c r="B103" s="18">
        <v>75023</v>
      </c>
      <c r="C103" s="268">
        <v>6060</v>
      </c>
      <c r="D103" s="270"/>
      <c r="E103" s="47" t="s">
        <v>50</v>
      </c>
      <c r="F103" s="19">
        <v>2014</v>
      </c>
      <c r="G103" s="20">
        <f t="shared" si="6"/>
        <v>1</v>
      </c>
      <c r="H103" s="20">
        <v>9000</v>
      </c>
      <c r="I103" s="322">
        <v>8999</v>
      </c>
      <c r="J103" s="315">
        <f t="shared" si="5"/>
        <v>1</v>
      </c>
      <c r="K103" s="14"/>
      <c r="L103" s="15"/>
      <c r="M103" s="82"/>
      <c r="N103" s="82"/>
      <c r="O103" s="17" t="s">
        <v>6</v>
      </c>
    </row>
    <row r="104" spans="1:15" ht="21.75" customHeight="1">
      <c r="A104" s="260">
        <v>70</v>
      </c>
      <c r="B104" s="18">
        <v>75023</v>
      </c>
      <c r="C104" s="268">
        <v>6060</v>
      </c>
      <c r="D104" s="270"/>
      <c r="E104" s="47" t="s">
        <v>170</v>
      </c>
      <c r="F104" s="19">
        <v>2015</v>
      </c>
      <c r="G104" s="20">
        <f>J104</f>
        <v>78100</v>
      </c>
      <c r="H104" s="20">
        <v>78100</v>
      </c>
      <c r="I104" s="322"/>
      <c r="J104" s="315">
        <f t="shared" si="5"/>
        <v>78100</v>
      </c>
      <c r="K104" s="14"/>
      <c r="L104" s="15"/>
      <c r="M104" s="82"/>
      <c r="N104" s="82"/>
      <c r="O104" s="19" t="s">
        <v>13</v>
      </c>
    </row>
    <row r="105" spans="1:15" ht="25.5" customHeight="1">
      <c r="A105" s="260">
        <v>71</v>
      </c>
      <c r="B105" s="18">
        <v>75023</v>
      </c>
      <c r="C105" s="268">
        <v>6060</v>
      </c>
      <c r="D105" s="270"/>
      <c r="E105" s="47" t="s">
        <v>82</v>
      </c>
      <c r="F105" s="19">
        <v>2014</v>
      </c>
      <c r="G105" s="20">
        <f t="shared" si="6"/>
        <v>0</v>
      </c>
      <c r="H105" s="20">
        <v>60000</v>
      </c>
      <c r="I105" s="322">
        <v>60000</v>
      </c>
      <c r="J105" s="315">
        <f t="shared" si="5"/>
        <v>0</v>
      </c>
      <c r="K105" s="21"/>
      <c r="L105" s="22"/>
      <c r="M105" s="23"/>
      <c r="N105" s="23"/>
      <c r="O105" s="17" t="s">
        <v>6</v>
      </c>
    </row>
    <row r="106" spans="1:17" ht="19.5" customHeight="1">
      <c r="A106" s="230"/>
      <c r="B106" s="32"/>
      <c r="C106" s="273"/>
      <c r="D106" s="274"/>
      <c r="E106" s="55" t="s">
        <v>51</v>
      </c>
      <c r="F106" s="70">
        <v>2014</v>
      </c>
      <c r="G106" s="71">
        <f>SUM(G108:G110)</f>
        <v>60000</v>
      </c>
      <c r="H106" s="71">
        <f>SUM(H108:H110)</f>
        <v>92000</v>
      </c>
      <c r="I106" s="318">
        <f>SUM(I108:I110)</f>
        <v>32000</v>
      </c>
      <c r="J106" s="315">
        <f t="shared" si="5"/>
        <v>60000</v>
      </c>
      <c r="K106" s="71"/>
      <c r="L106" s="72">
        <f>SUM(L108:L108)</f>
        <v>0</v>
      </c>
      <c r="M106" s="69"/>
      <c r="N106" s="69"/>
      <c r="O106" s="34"/>
      <c r="Q106" s="229">
        <f>J107</f>
        <v>60000</v>
      </c>
    </row>
    <row r="107" spans="1:15" ht="17.25" customHeight="1">
      <c r="A107" s="183"/>
      <c r="B107" s="245"/>
      <c r="C107" s="185"/>
      <c r="D107" s="186"/>
      <c r="E107" s="176" t="s">
        <v>190</v>
      </c>
      <c r="F107" s="245"/>
      <c r="G107" s="178">
        <f>SUM(G108:G110)</f>
        <v>60000</v>
      </c>
      <c r="H107" s="178">
        <f>SUM(H108:H110)</f>
        <v>92000</v>
      </c>
      <c r="I107" s="317">
        <f>SUM(I108:I110)</f>
        <v>32000</v>
      </c>
      <c r="J107" s="315">
        <f t="shared" si="5"/>
        <v>60000</v>
      </c>
      <c r="K107" s="178"/>
      <c r="L107" s="180"/>
      <c r="M107" s="180"/>
      <c r="N107" s="180"/>
      <c r="O107" s="246"/>
    </row>
    <row r="108" spans="1:15" ht="17.25" customHeight="1">
      <c r="A108" s="230">
        <v>72</v>
      </c>
      <c r="B108" s="18">
        <v>75412</v>
      </c>
      <c r="C108" s="268">
        <v>6050</v>
      </c>
      <c r="D108" s="270"/>
      <c r="E108" s="47" t="s">
        <v>70</v>
      </c>
      <c r="F108" s="19">
        <v>2014</v>
      </c>
      <c r="G108" s="20">
        <f>J108</f>
        <v>60000</v>
      </c>
      <c r="H108" s="35">
        <v>60000</v>
      </c>
      <c r="I108" s="322"/>
      <c r="J108" s="315">
        <f t="shared" si="5"/>
        <v>60000</v>
      </c>
      <c r="K108" s="14"/>
      <c r="L108" s="15"/>
      <c r="M108" s="82"/>
      <c r="N108" s="82"/>
      <c r="O108" s="19" t="s">
        <v>42</v>
      </c>
    </row>
    <row r="109" spans="1:15" ht="28.5" customHeight="1">
      <c r="A109" s="230">
        <v>73</v>
      </c>
      <c r="B109" s="18">
        <v>75412</v>
      </c>
      <c r="C109" s="268">
        <v>6060</v>
      </c>
      <c r="D109" s="270"/>
      <c r="E109" s="47" t="s">
        <v>55</v>
      </c>
      <c r="F109" s="19">
        <v>2014</v>
      </c>
      <c r="G109" s="20">
        <f>J109</f>
        <v>0</v>
      </c>
      <c r="H109" s="35">
        <v>17000</v>
      </c>
      <c r="I109" s="322">
        <v>17000</v>
      </c>
      <c r="J109" s="315">
        <f t="shared" si="5"/>
        <v>0</v>
      </c>
      <c r="K109" s="14" t="s">
        <v>213</v>
      </c>
      <c r="L109" s="15"/>
      <c r="M109" s="82"/>
      <c r="N109" s="82"/>
      <c r="O109" s="19" t="s">
        <v>63</v>
      </c>
    </row>
    <row r="110" spans="1:15" ht="30" customHeight="1">
      <c r="A110" s="230">
        <v>74</v>
      </c>
      <c r="B110" s="18">
        <v>75412</v>
      </c>
      <c r="C110" s="268">
        <v>6060</v>
      </c>
      <c r="D110" s="270"/>
      <c r="E110" s="47" t="s">
        <v>66</v>
      </c>
      <c r="F110" s="19">
        <v>2014</v>
      </c>
      <c r="G110" s="20">
        <f>J110</f>
        <v>0</v>
      </c>
      <c r="H110" s="35">
        <v>15000</v>
      </c>
      <c r="I110" s="322">
        <v>15000</v>
      </c>
      <c r="J110" s="315">
        <f t="shared" si="5"/>
        <v>0</v>
      </c>
      <c r="K110" s="14"/>
      <c r="L110" s="15"/>
      <c r="M110" s="82"/>
      <c r="N110" s="82"/>
      <c r="O110" s="19" t="s">
        <v>63</v>
      </c>
    </row>
    <row r="111" spans="1:15" ht="14.25" customHeight="1">
      <c r="A111" s="161"/>
      <c r="B111" s="161"/>
      <c r="C111" s="161"/>
      <c r="D111" s="253"/>
      <c r="E111" s="235"/>
      <c r="F111" s="162"/>
      <c r="G111" s="257"/>
      <c r="H111" s="257"/>
      <c r="I111" s="320"/>
      <c r="J111" s="336">
        <f t="shared" si="5"/>
        <v>0</v>
      </c>
      <c r="K111" s="218"/>
      <c r="L111" s="254"/>
      <c r="M111" s="254"/>
      <c r="N111" s="254"/>
      <c r="O111" s="162"/>
    </row>
    <row r="112" spans="1:15" ht="14.25" customHeight="1">
      <c r="A112" s="204"/>
      <c r="B112" s="204"/>
      <c r="C112" s="204"/>
      <c r="D112" s="255"/>
      <c r="E112" s="239"/>
      <c r="F112" s="207"/>
      <c r="G112" s="267"/>
      <c r="H112" s="267"/>
      <c r="I112" s="321"/>
      <c r="J112" s="356">
        <f t="shared" si="5"/>
        <v>0</v>
      </c>
      <c r="K112" s="219"/>
      <c r="L112" s="256"/>
      <c r="M112" s="256"/>
      <c r="N112" s="256"/>
      <c r="O112" s="207"/>
    </row>
    <row r="113" spans="1:15" ht="14.25" customHeight="1">
      <c r="A113" s="204"/>
      <c r="B113" s="204"/>
      <c r="C113" s="204"/>
      <c r="D113" s="255"/>
      <c r="E113" s="239"/>
      <c r="F113" s="207"/>
      <c r="G113" s="267"/>
      <c r="H113" s="267"/>
      <c r="I113" s="337"/>
      <c r="J113" s="338">
        <f t="shared" si="5"/>
        <v>0</v>
      </c>
      <c r="K113" s="339"/>
      <c r="L113" s="256"/>
      <c r="M113" s="256"/>
      <c r="N113" s="256"/>
      <c r="O113" s="207"/>
    </row>
    <row r="114" spans="1:17" ht="18" customHeight="1">
      <c r="A114" s="262"/>
      <c r="B114" s="32"/>
      <c r="C114" s="273"/>
      <c r="D114" s="274"/>
      <c r="E114" s="55" t="s">
        <v>161</v>
      </c>
      <c r="F114" s="70"/>
      <c r="G114" s="71">
        <f>G115+G116</f>
        <v>71244646</v>
      </c>
      <c r="H114" s="71">
        <f>H115+H116</f>
        <v>11397499</v>
      </c>
      <c r="I114" s="318">
        <f>I115+I116</f>
        <v>10170391.23</v>
      </c>
      <c r="J114" s="315">
        <f t="shared" si="5"/>
        <v>1227107.7699999996</v>
      </c>
      <c r="K114" s="71"/>
      <c r="L114" s="72"/>
      <c r="M114" s="33"/>
      <c r="N114" s="33"/>
      <c r="O114" s="34"/>
      <c r="Q114" s="229">
        <f>Q115+Q124</f>
        <v>1227106.86</v>
      </c>
    </row>
    <row r="115" spans="1:17" ht="16.5" customHeight="1">
      <c r="A115" s="166"/>
      <c r="B115" s="167"/>
      <c r="C115" s="168"/>
      <c r="D115" s="169"/>
      <c r="E115" s="176" t="s">
        <v>192</v>
      </c>
      <c r="F115" s="177"/>
      <c r="G115" s="178">
        <f>G117+G129+G137+G140</f>
        <v>6501617</v>
      </c>
      <c r="H115" s="178">
        <f>H117+H129+H137+H140</f>
        <v>6501617</v>
      </c>
      <c r="I115" s="317">
        <f>I117+I129+I137+I140</f>
        <v>5321978.63</v>
      </c>
      <c r="J115" s="315">
        <f t="shared" si="5"/>
        <v>1179638.37</v>
      </c>
      <c r="K115" s="178"/>
      <c r="L115" s="179"/>
      <c r="M115" s="179"/>
      <c r="N115" s="179"/>
      <c r="O115" s="177"/>
      <c r="Q115" s="117">
        <f>J115</f>
        <v>1179638.37</v>
      </c>
    </row>
    <row r="116" spans="1:15" ht="16.5" customHeight="1">
      <c r="A116" s="166"/>
      <c r="B116" s="167"/>
      <c r="C116" s="168"/>
      <c r="D116" s="169"/>
      <c r="E116" s="176" t="s">
        <v>193</v>
      </c>
      <c r="F116" s="177"/>
      <c r="G116" s="178">
        <f>G124</f>
        <v>64743029</v>
      </c>
      <c r="H116" s="178">
        <f>H124</f>
        <v>4895882</v>
      </c>
      <c r="I116" s="317">
        <f>I124</f>
        <v>4848412.6</v>
      </c>
      <c r="J116" s="315">
        <f t="shared" si="5"/>
        <v>47469.40000000037</v>
      </c>
      <c r="K116" s="178"/>
      <c r="L116" s="179"/>
      <c r="M116" s="179"/>
      <c r="N116" s="179"/>
      <c r="O116" s="177"/>
    </row>
    <row r="117" spans="1:15" ht="18" customHeight="1">
      <c r="A117" s="107"/>
      <c r="B117" s="108"/>
      <c r="C117" s="109"/>
      <c r="D117" s="110"/>
      <c r="E117" s="116" t="s">
        <v>151</v>
      </c>
      <c r="F117" s="111"/>
      <c r="G117" s="112">
        <f>SUM(G118:G123)</f>
        <v>683000</v>
      </c>
      <c r="H117" s="112">
        <f>SUM(H118:H123)</f>
        <v>683000</v>
      </c>
      <c r="I117" s="329">
        <f>SUM(I118:I123)</f>
        <v>158451</v>
      </c>
      <c r="J117" s="315">
        <f t="shared" si="5"/>
        <v>524549</v>
      </c>
      <c r="K117" s="112"/>
      <c r="L117" s="113"/>
      <c r="M117" s="114"/>
      <c r="N117" s="114"/>
      <c r="O117" s="115"/>
    </row>
    <row r="118" spans="1:15" ht="17.25" customHeight="1">
      <c r="A118" s="230">
        <v>75</v>
      </c>
      <c r="B118" s="18">
        <v>80101</v>
      </c>
      <c r="C118" s="268">
        <v>6050</v>
      </c>
      <c r="D118" s="270"/>
      <c r="E118" s="47" t="s">
        <v>43</v>
      </c>
      <c r="F118" s="19">
        <v>2014</v>
      </c>
      <c r="G118" s="20">
        <v>26000</v>
      </c>
      <c r="H118" s="14">
        <v>26000</v>
      </c>
      <c r="I118" s="322"/>
      <c r="J118" s="315">
        <f t="shared" si="5"/>
        <v>26000</v>
      </c>
      <c r="K118" s="14"/>
      <c r="L118" s="15"/>
      <c r="M118" s="82"/>
      <c r="N118" s="82"/>
      <c r="O118" s="19" t="s">
        <v>16</v>
      </c>
    </row>
    <row r="119" spans="1:15" ht="18.75" customHeight="1">
      <c r="A119" s="230">
        <v>76</v>
      </c>
      <c r="B119" s="18">
        <v>80101</v>
      </c>
      <c r="C119" s="268">
        <v>6050</v>
      </c>
      <c r="D119" s="270"/>
      <c r="E119" s="47" t="s">
        <v>67</v>
      </c>
      <c r="F119" s="19">
        <v>2014</v>
      </c>
      <c r="G119" s="20">
        <f>H119</f>
        <v>147000</v>
      </c>
      <c r="H119" s="20">
        <v>147000</v>
      </c>
      <c r="I119" s="322">
        <v>146616</v>
      </c>
      <c r="J119" s="315">
        <f t="shared" si="5"/>
        <v>384</v>
      </c>
      <c r="K119" s="14"/>
      <c r="L119" s="15"/>
      <c r="M119" s="82"/>
      <c r="N119" s="82"/>
      <c r="O119" s="19" t="s">
        <v>42</v>
      </c>
    </row>
    <row r="120" spans="1:15" ht="27.75" customHeight="1">
      <c r="A120" s="260">
        <v>77</v>
      </c>
      <c r="B120" s="18">
        <v>80101</v>
      </c>
      <c r="C120" s="268">
        <v>6050</v>
      </c>
      <c r="D120" s="269"/>
      <c r="E120" s="47" t="s">
        <v>71</v>
      </c>
      <c r="F120" s="19">
        <v>2014</v>
      </c>
      <c r="G120" s="20">
        <f>H120</f>
        <v>150000</v>
      </c>
      <c r="H120" s="20">
        <v>150000</v>
      </c>
      <c r="I120" s="322"/>
      <c r="J120" s="315">
        <f t="shared" si="5"/>
        <v>150000</v>
      </c>
      <c r="K120" s="14"/>
      <c r="L120" s="15"/>
      <c r="M120" s="82"/>
      <c r="N120" s="82"/>
      <c r="O120" s="19" t="s">
        <v>16</v>
      </c>
    </row>
    <row r="121" spans="1:15" ht="24" customHeight="1">
      <c r="A121" s="260">
        <v>78</v>
      </c>
      <c r="B121" s="18">
        <v>80101</v>
      </c>
      <c r="C121" s="268">
        <v>6050</v>
      </c>
      <c r="D121" s="269"/>
      <c r="E121" s="47" t="s">
        <v>92</v>
      </c>
      <c r="F121" s="19">
        <v>2014</v>
      </c>
      <c r="G121" s="20">
        <f>H121</f>
        <v>155000</v>
      </c>
      <c r="H121" s="14">
        <v>155000</v>
      </c>
      <c r="I121" s="322"/>
      <c r="J121" s="315">
        <f t="shared" si="5"/>
        <v>155000</v>
      </c>
      <c r="K121" s="14"/>
      <c r="L121" s="15"/>
      <c r="M121" s="82"/>
      <c r="N121" s="82"/>
      <c r="O121" s="19" t="s">
        <v>16</v>
      </c>
    </row>
    <row r="122" spans="1:15" ht="45" customHeight="1">
      <c r="A122" s="260">
        <v>79</v>
      </c>
      <c r="B122" s="18">
        <v>80101</v>
      </c>
      <c r="C122" s="268">
        <v>6050</v>
      </c>
      <c r="D122" s="270"/>
      <c r="E122" s="47" t="s">
        <v>69</v>
      </c>
      <c r="F122" s="19">
        <v>2014</v>
      </c>
      <c r="G122" s="20">
        <f>H122</f>
        <v>80000</v>
      </c>
      <c r="H122" s="14">
        <v>80000</v>
      </c>
      <c r="I122" s="322">
        <v>11835</v>
      </c>
      <c r="J122" s="315">
        <f t="shared" si="5"/>
        <v>68165</v>
      </c>
      <c r="K122" s="14"/>
      <c r="L122" s="15"/>
      <c r="M122" s="82"/>
      <c r="N122" s="82"/>
      <c r="O122" s="19" t="s">
        <v>42</v>
      </c>
    </row>
    <row r="123" spans="1:15" ht="17.25" customHeight="1">
      <c r="A123" s="260">
        <v>80</v>
      </c>
      <c r="B123" s="18">
        <v>80101</v>
      </c>
      <c r="C123" s="268">
        <v>6050</v>
      </c>
      <c r="D123" s="269"/>
      <c r="E123" s="47" t="s">
        <v>93</v>
      </c>
      <c r="F123" s="19">
        <v>2014</v>
      </c>
      <c r="G123" s="20">
        <f>H123</f>
        <v>125000</v>
      </c>
      <c r="H123" s="20">
        <v>125000</v>
      </c>
      <c r="I123" s="322"/>
      <c r="J123" s="315">
        <f t="shared" si="5"/>
        <v>125000</v>
      </c>
      <c r="K123" s="14"/>
      <c r="L123" s="15"/>
      <c r="M123" s="82"/>
      <c r="N123" s="82"/>
      <c r="O123" s="19" t="s">
        <v>16</v>
      </c>
    </row>
    <row r="124" spans="1:17" ht="17.25" customHeight="1">
      <c r="A124" s="107"/>
      <c r="B124" s="108"/>
      <c r="C124" s="109"/>
      <c r="D124" s="110"/>
      <c r="E124" s="116" t="s">
        <v>171</v>
      </c>
      <c r="F124" s="111"/>
      <c r="G124" s="112">
        <f>SUM(G125:G128)</f>
        <v>64743029</v>
      </c>
      <c r="H124" s="112">
        <f>SUM(H125:H128)</f>
        <v>4895882</v>
      </c>
      <c r="I124" s="329">
        <f>SUM(I125:I128)</f>
        <v>4848412.6</v>
      </c>
      <c r="J124" s="315">
        <f t="shared" si="5"/>
        <v>47469.40000000037</v>
      </c>
      <c r="K124" s="112"/>
      <c r="L124" s="119"/>
      <c r="M124" s="120"/>
      <c r="N124" s="120"/>
      <c r="O124" s="121"/>
      <c r="Q124" s="229">
        <f>SUM(Q125:Q128)</f>
        <v>47468.49</v>
      </c>
    </row>
    <row r="125" spans="1:17" ht="33" customHeight="1">
      <c r="A125" s="127">
        <v>81</v>
      </c>
      <c r="B125" s="18">
        <v>80101</v>
      </c>
      <c r="C125" s="268">
        <v>6050</v>
      </c>
      <c r="D125" s="270"/>
      <c r="E125" s="135" t="s">
        <v>152</v>
      </c>
      <c r="F125" s="27" t="s">
        <v>105</v>
      </c>
      <c r="G125" s="20">
        <v>8500000</v>
      </c>
      <c r="H125" s="20">
        <v>100000</v>
      </c>
      <c r="I125" s="322">
        <v>59782.51</v>
      </c>
      <c r="J125" s="315">
        <f t="shared" si="5"/>
        <v>40217.49</v>
      </c>
      <c r="K125" s="21"/>
      <c r="L125" s="22"/>
      <c r="M125" s="23"/>
      <c r="N125" s="23"/>
      <c r="O125" s="19" t="s">
        <v>42</v>
      </c>
      <c r="Q125" s="117">
        <f>J125</f>
        <v>40217.49</v>
      </c>
    </row>
    <row r="126" spans="1:17" ht="19.5" customHeight="1">
      <c r="A126" s="127">
        <v>82</v>
      </c>
      <c r="B126" s="18">
        <v>80101</v>
      </c>
      <c r="C126" s="268">
        <v>6050</v>
      </c>
      <c r="D126" s="270"/>
      <c r="E126" s="135" t="s">
        <v>153</v>
      </c>
      <c r="F126" s="27" t="s">
        <v>105</v>
      </c>
      <c r="G126" s="20">
        <v>4477011</v>
      </c>
      <c r="H126" s="20">
        <v>10000</v>
      </c>
      <c r="I126" s="322">
        <v>3444</v>
      </c>
      <c r="J126" s="315">
        <f t="shared" si="5"/>
        <v>6556</v>
      </c>
      <c r="K126" s="21"/>
      <c r="L126" s="22"/>
      <c r="M126" s="23"/>
      <c r="N126" s="23"/>
      <c r="O126" s="19" t="s">
        <v>42</v>
      </c>
      <c r="Q126" s="117">
        <f>J126</f>
        <v>6556</v>
      </c>
    </row>
    <row r="127" spans="1:15" ht="27" customHeight="1">
      <c r="A127" s="260">
        <v>83</v>
      </c>
      <c r="B127" s="18">
        <v>80101</v>
      </c>
      <c r="C127" s="268">
        <v>6050</v>
      </c>
      <c r="D127" s="270"/>
      <c r="E127" s="47" t="s">
        <v>155</v>
      </c>
      <c r="F127" s="27" t="s">
        <v>154</v>
      </c>
      <c r="G127" s="20">
        <v>51686018</v>
      </c>
      <c r="H127" s="20">
        <v>4780882</v>
      </c>
      <c r="I127" s="322">
        <v>4780881.09</v>
      </c>
      <c r="J127" s="315">
        <f t="shared" si="5"/>
        <v>0.9100000001490116</v>
      </c>
      <c r="K127" s="21" t="s">
        <v>213</v>
      </c>
      <c r="L127" s="22"/>
      <c r="M127" s="23"/>
      <c r="N127" s="23"/>
      <c r="O127" s="19" t="s">
        <v>42</v>
      </c>
    </row>
    <row r="128" spans="1:17" ht="36.75" customHeight="1">
      <c r="A128" s="260">
        <v>84</v>
      </c>
      <c r="B128" s="18">
        <v>80101</v>
      </c>
      <c r="C128" s="268">
        <v>6050</v>
      </c>
      <c r="D128" s="270"/>
      <c r="E128" s="135" t="s">
        <v>144</v>
      </c>
      <c r="F128" s="27" t="s">
        <v>106</v>
      </c>
      <c r="G128" s="20">
        <v>80000</v>
      </c>
      <c r="H128" s="20">
        <v>5000</v>
      </c>
      <c r="I128" s="322">
        <v>4305</v>
      </c>
      <c r="J128" s="315">
        <f t="shared" si="5"/>
        <v>695</v>
      </c>
      <c r="K128" s="21"/>
      <c r="L128" s="22"/>
      <c r="M128" s="23"/>
      <c r="N128" s="23"/>
      <c r="O128" s="19" t="s">
        <v>42</v>
      </c>
      <c r="Q128" s="117">
        <f>J128</f>
        <v>695</v>
      </c>
    </row>
    <row r="129" spans="1:15" ht="18.75" customHeight="1">
      <c r="A129" s="107"/>
      <c r="B129" s="108"/>
      <c r="C129" s="109"/>
      <c r="D129" s="110"/>
      <c r="E129" s="116" t="s">
        <v>150</v>
      </c>
      <c r="F129" s="122"/>
      <c r="G129" s="112">
        <f>SUM(G130:G136)</f>
        <v>4607100</v>
      </c>
      <c r="H129" s="112">
        <f>SUM(H130:H136)</f>
        <v>4607100</v>
      </c>
      <c r="I129" s="329">
        <f>SUM(I130:I136)</f>
        <v>4182000</v>
      </c>
      <c r="J129" s="315">
        <f t="shared" si="5"/>
        <v>425100</v>
      </c>
      <c r="K129" s="112"/>
      <c r="L129" s="119"/>
      <c r="M129" s="120"/>
      <c r="N129" s="120"/>
      <c r="O129" s="121"/>
    </row>
    <row r="130" spans="1:15" ht="29.25" customHeight="1">
      <c r="A130" s="230">
        <v>85</v>
      </c>
      <c r="B130" s="18">
        <v>80101</v>
      </c>
      <c r="C130" s="268">
        <v>6060</v>
      </c>
      <c r="D130" s="269"/>
      <c r="E130" s="47" t="s">
        <v>84</v>
      </c>
      <c r="F130" s="19">
        <v>2014</v>
      </c>
      <c r="G130" s="20">
        <f>H130</f>
        <v>147600</v>
      </c>
      <c r="H130" s="20">
        <v>147600</v>
      </c>
      <c r="I130" s="322"/>
      <c r="J130" s="315">
        <f t="shared" si="5"/>
        <v>147600</v>
      </c>
      <c r="K130" s="14"/>
      <c r="L130" s="15"/>
      <c r="M130" s="82"/>
      <c r="N130" s="82"/>
      <c r="O130" s="19" t="s">
        <v>16</v>
      </c>
    </row>
    <row r="131" spans="1:15" ht="26.25" customHeight="1">
      <c r="A131" s="230">
        <v>86</v>
      </c>
      <c r="B131" s="18">
        <v>80101</v>
      </c>
      <c r="C131" s="268">
        <v>6060</v>
      </c>
      <c r="D131" s="270"/>
      <c r="E131" s="47" t="s">
        <v>44</v>
      </c>
      <c r="F131" s="19">
        <v>2014</v>
      </c>
      <c r="G131" s="20">
        <f aca="true" t="shared" si="7" ref="G131:G136">H131</f>
        <v>23500</v>
      </c>
      <c r="H131" s="14">
        <v>23500</v>
      </c>
      <c r="I131" s="322"/>
      <c r="J131" s="315">
        <f t="shared" si="5"/>
        <v>23500</v>
      </c>
      <c r="K131" s="14"/>
      <c r="L131" s="15"/>
      <c r="M131" s="82"/>
      <c r="N131" s="82"/>
      <c r="O131" s="19" t="s">
        <v>16</v>
      </c>
    </row>
    <row r="132" spans="1:15" ht="26.25" customHeight="1">
      <c r="A132" s="260">
        <v>87</v>
      </c>
      <c r="B132" s="18">
        <v>80101</v>
      </c>
      <c r="C132" s="268">
        <v>6060</v>
      </c>
      <c r="D132" s="270"/>
      <c r="E132" s="47" t="s">
        <v>165</v>
      </c>
      <c r="F132" s="19">
        <v>2014</v>
      </c>
      <c r="G132" s="20">
        <f t="shared" si="7"/>
        <v>40000</v>
      </c>
      <c r="H132" s="14">
        <v>40000</v>
      </c>
      <c r="I132" s="322"/>
      <c r="J132" s="315">
        <f t="shared" si="5"/>
        <v>40000</v>
      </c>
      <c r="K132" s="14"/>
      <c r="L132" s="15"/>
      <c r="M132" s="82"/>
      <c r="N132" s="82"/>
      <c r="O132" s="19" t="s">
        <v>16</v>
      </c>
    </row>
    <row r="133" spans="1:15" ht="33" customHeight="1">
      <c r="A133" s="260">
        <v>88</v>
      </c>
      <c r="B133" s="18">
        <v>80101</v>
      </c>
      <c r="C133" s="268">
        <v>6060</v>
      </c>
      <c r="D133" s="270"/>
      <c r="E133" s="47" t="s">
        <v>174</v>
      </c>
      <c r="F133" s="19">
        <v>2014</v>
      </c>
      <c r="G133" s="20">
        <f t="shared" si="7"/>
        <v>4195000</v>
      </c>
      <c r="H133" s="14">
        <v>4195000</v>
      </c>
      <c r="I133" s="322">
        <v>4182000</v>
      </c>
      <c r="J133" s="315">
        <f t="shared" si="5"/>
        <v>13000</v>
      </c>
      <c r="K133" s="14"/>
      <c r="L133" s="15"/>
      <c r="M133" s="82"/>
      <c r="N133" s="82"/>
      <c r="O133" s="19" t="s">
        <v>173</v>
      </c>
    </row>
    <row r="134" spans="1:15" ht="36.75" customHeight="1">
      <c r="A134" s="260">
        <v>89</v>
      </c>
      <c r="B134" s="18">
        <v>80101</v>
      </c>
      <c r="C134" s="268">
        <v>6060</v>
      </c>
      <c r="D134" s="270"/>
      <c r="E134" s="47" t="s">
        <v>65</v>
      </c>
      <c r="F134" s="19">
        <v>2014</v>
      </c>
      <c r="G134" s="20">
        <f t="shared" si="7"/>
        <v>31000</v>
      </c>
      <c r="H134" s="14">
        <v>31000</v>
      </c>
      <c r="I134" s="322"/>
      <c r="J134" s="315">
        <f t="shared" si="5"/>
        <v>31000</v>
      </c>
      <c r="K134" s="14"/>
      <c r="L134" s="15"/>
      <c r="M134" s="82"/>
      <c r="N134" s="82"/>
      <c r="O134" s="19" t="s">
        <v>16</v>
      </c>
    </row>
    <row r="135" spans="1:15" ht="16.5" customHeight="1">
      <c r="A135" s="260">
        <v>90</v>
      </c>
      <c r="B135" s="18">
        <v>80101</v>
      </c>
      <c r="C135" s="268">
        <v>6060</v>
      </c>
      <c r="D135" s="270"/>
      <c r="E135" s="47" t="s">
        <v>33</v>
      </c>
      <c r="F135" s="19">
        <v>2014</v>
      </c>
      <c r="G135" s="20">
        <f t="shared" si="7"/>
        <v>15000</v>
      </c>
      <c r="H135" s="14">
        <v>15000</v>
      </c>
      <c r="I135" s="322"/>
      <c r="J135" s="315">
        <f t="shared" si="5"/>
        <v>15000</v>
      </c>
      <c r="K135" s="14"/>
      <c r="L135" s="15"/>
      <c r="M135" s="82"/>
      <c r="N135" s="82"/>
      <c r="O135" s="19" t="s">
        <v>16</v>
      </c>
    </row>
    <row r="136" spans="1:15" ht="32.25" customHeight="1">
      <c r="A136" s="260">
        <v>91</v>
      </c>
      <c r="B136" s="18">
        <v>80101</v>
      </c>
      <c r="C136" s="268">
        <v>6060</v>
      </c>
      <c r="D136" s="270"/>
      <c r="E136" s="47" t="s">
        <v>68</v>
      </c>
      <c r="F136" s="19">
        <v>2014</v>
      </c>
      <c r="G136" s="20">
        <f t="shared" si="7"/>
        <v>155000</v>
      </c>
      <c r="H136" s="14">
        <v>155000</v>
      </c>
      <c r="I136" s="322"/>
      <c r="J136" s="315">
        <f t="shared" si="5"/>
        <v>155000</v>
      </c>
      <c r="K136" s="14"/>
      <c r="L136" s="15"/>
      <c r="M136" s="82"/>
      <c r="N136" s="82"/>
      <c r="O136" s="19" t="s">
        <v>16</v>
      </c>
    </row>
    <row r="137" spans="1:15" ht="18" customHeight="1">
      <c r="A137" s="107"/>
      <c r="B137" s="108"/>
      <c r="C137" s="109"/>
      <c r="D137" s="110"/>
      <c r="E137" s="116" t="s">
        <v>86</v>
      </c>
      <c r="F137" s="122"/>
      <c r="G137" s="112">
        <f>SUM(G138:G138:G139)</f>
        <v>223000</v>
      </c>
      <c r="H137" s="112">
        <f>SUM(H138:H138:H139)</f>
        <v>223000</v>
      </c>
      <c r="I137" s="329">
        <f>SUM(I138:I138:I139)</f>
        <v>199752</v>
      </c>
      <c r="J137" s="315">
        <f t="shared" si="5"/>
        <v>23248</v>
      </c>
      <c r="K137" s="112"/>
      <c r="L137" s="119"/>
      <c r="M137" s="120"/>
      <c r="N137" s="120"/>
      <c r="O137" s="121"/>
    </row>
    <row r="138" spans="1:15" ht="28.5" customHeight="1">
      <c r="A138" s="230">
        <v>92</v>
      </c>
      <c r="B138" s="18">
        <v>80104</v>
      </c>
      <c r="C138" s="268">
        <v>6050</v>
      </c>
      <c r="D138" s="270"/>
      <c r="E138" s="47" t="s">
        <v>45</v>
      </c>
      <c r="F138" s="19">
        <v>2014</v>
      </c>
      <c r="G138" s="20">
        <v>200000</v>
      </c>
      <c r="H138" s="14">
        <v>200000</v>
      </c>
      <c r="I138" s="322">
        <v>199752</v>
      </c>
      <c r="J138" s="315">
        <f t="shared" si="5"/>
        <v>248</v>
      </c>
      <c r="K138" s="14"/>
      <c r="L138" s="15"/>
      <c r="M138" s="82"/>
      <c r="N138" s="82"/>
      <c r="O138" s="19" t="s">
        <v>42</v>
      </c>
    </row>
    <row r="139" spans="1:15" ht="44.25" customHeight="1">
      <c r="A139" s="230">
        <v>93</v>
      </c>
      <c r="B139" s="18">
        <v>80104</v>
      </c>
      <c r="C139" s="268">
        <v>6060</v>
      </c>
      <c r="D139" s="270"/>
      <c r="E139" s="47" t="s">
        <v>91</v>
      </c>
      <c r="F139" s="19">
        <v>2014</v>
      </c>
      <c r="G139" s="20">
        <v>23000</v>
      </c>
      <c r="H139" s="14">
        <v>23000</v>
      </c>
      <c r="I139" s="322"/>
      <c r="J139" s="315">
        <f t="shared" si="5"/>
        <v>23000</v>
      </c>
      <c r="K139" s="14"/>
      <c r="L139" s="15"/>
      <c r="M139" s="82"/>
      <c r="N139" s="82"/>
      <c r="O139" s="19" t="s">
        <v>16</v>
      </c>
    </row>
    <row r="140" spans="1:15" ht="19.5" customHeight="1">
      <c r="A140" s="107"/>
      <c r="B140" s="108"/>
      <c r="C140" s="109"/>
      <c r="D140" s="110"/>
      <c r="E140" s="116" t="s">
        <v>87</v>
      </c>
      <c r="F140" s="122"/>
      <c r="G140" s="112">
        <f>SUM(G141:G144)</f>
        <v>988517</v>
      </c>
      <c r="H140" s="112">
        <f>SUM(H141:H144)</f>
        <v>988517</v>
      </c>
      <c r="I140" s="329">
        <f>SUM(I141:I144)</f>
        <v>781775.63</v>
      </c>
      <c r="J140" s="315">
        <f aca="true" t="shared" si="8" ref="J140:J194">H140-I140</f>
        <v>206741.37</v>
      </c>
      <c r="K140" s="112"/>
      <c r="L140" s="119"/>
      <c r="M140" s="120"/>
      <c r="N140" s="120"/>
      <c r="O140" s="121"/>
    </row>
    <row r="141" spans="1:15" ht="28.5" customHeight="1">
      <c r="A141" s="131">
        <v>94</v>
      </c>
      <c r="B141" s="18">
        <v>80148</v>
      </c>
      <c r="C141" s="268">
        <v>6050</v>
      </c>
      <c r="D141" s="270"/>
      <c r="E141" s="47" t="s">
        <v>46</v>
      </c>
      <c r="F141" s="19">
        <v>2014</v>
      </c>
      <c r="G141" s="20">
        <v>155000</v>
      </c>
      <c r="H141" s="14">
        <v>155000</v>
      </c>
      <c r="I141" s="322">
        <v>127512.87</v>
      </c>
      <c r="J141" s="315">
        <f t="shared" si="8"/>
        <v>27487.130000000005</v>
      </c>
      <c r="K141" s="14"/>
      <c r="L141" s="15"/>
      <c r="M141" s="82"/>
      <c r="N141" s="82"/>
      <c r="O141" s="49" t="s">
        <v>42</v>
      </c>
    </row>
    <row r="142" spans="1:16" ht="30" customHeight="1">
      <c r="A142" s="106">
        <v>95</v>
      </c>
      <c r="B142" s="18">
        <v>80148</v>
      </c>
      <c r="C142" s="268">
        <v>6050</v>
      </c>
      <c r="D142" s="269"/>
      <c r="E142" s="47" t="s">
        <v>88</v>
      </c>
      <c r="F142" s="19">
        <v>2014</v>
      </c>
      <c r="G142" s="20">
        <v>99700</v>
      </c>
      <c r="H142" s="14">
        <v>99700</v>
      </c>
      <c r="I142" s="322">
        <v>99507</v>
      </c>
      <c r="J142" s="315">
        <f t="shared" si="8"/>
        <v>193</v>
      </c>
      <c r="K142" s="14"/>
      <c r="L142" s="15"/>
      <c r="M142" s="82"/>
      <c r="N142" s="82"/>
      <c r="O142" s="19" t="s">
        <v>23</v>
      </c>
      <c r="P142" s="252"/>
    </row>
    <row r="143" spans="1:16" ht="25.5" customHeight="1">
      <c r="A143" s="259">
        <v>96</v>
      </c>
      <c r="B143" s="18">
        <v>80148</v>
      </c>
      <c r="C143" s="268">
        <v>6060</v>
      </c>
      <c r="D143" s="270"/>
      <c r="E143" s="47" t="s">
        <v>31</v>
      </c>
      <c r="F143" s="19">
        <v>2014</v>
      </c>
      <c r="G143" s="20">
        <v>59000</v>
      </c>
      <c r="H143" s="14">
        <v>59000</v>
      </c>
      <c r="I143" s="322"/>
      <c r="J143" s="315">
        <f t="shared" si="8"/>
        <v>59000</v>
      </c>
      <c r="K143" s="14"/>
      <c r="L143" s="15"/>
      <c r="M143" s="82"/>
      <c r="N143" s="82"/>
      <c r="O143" s="19" t="s">
        <v>16</v>
      </c>
      <c r="P143" s="252"/>
    </row>
    <row r="144" spans="1:16" ht="32.25" customHeight="1">
      <c r="A144" s="259">
        <v>97</v>
      </c>
      <c r="B144" s="251">
        <v>80148</v>
      </c>
      <c r="C144" s="271">
        <v>6060</v>
      </c>
      <c r="D144" s="272"/>
      <c r="E144" s="48" t="s">
        <v>52</v>
      </c>
      <c r="F144" s="27">
        <v>2014</v>
      </c>
      <c r="G144" s="24">
        <f>H144</f>
        <v>674817</v>
      </c>
      <c r="H144" s="37">
        <v>674817</v>
      </c>
      <c r="I144" s="319">
        <v>554755.76</v>
      </c>
      <c r="J144" s="315">
        <f t="shared" si="8"/>
        <v>120061.23999999999</v>
      </c>
      <c r="K144" s="37"/>
      <c r="L144" s="38"/>
      <c r="M144" s="258"/>
      <c r="N144" s="258"/>
      <c r="O144" s="27" t="s">
        <v>16</v>
      </c>
      <c r="P144" s="252"/>
    </row>
    <row r="145" spans="1:16" ht="12.75" customHeight="1">
      <c r="A145" s="161"/>
      <c r="B145" s="161"/>
      <c r="C145" s="161"/>
      <c r="D145" s="253"/>
      <c r="E145" s="235"/>
      <c r="F145" s="162"/>
      <c r="G145" s="236"/>
      <c r="H145" s="237"/>
      <c r="I145" s="341"/>
      <c r="J145" s="342">
        <f t="shared" si="8"/>
        <v>0</v>
      </c>
      <c r="K145" s="343"/>
      <c r="L145" s="344"/>
      <c r="M145" s="254"/>
      <c r="N145" s="254"/>
      <c r="O145" s="162"/>
      <c r="P145" s="252"/>
    </row>
    <row r="146" spans="1:16" ht="15" customHeight="1">
      <c r="A146" s="204"/>
      <c r="B146" s="204"/>
      <c r="C146" s="204"/>
      <c r="D146" s="255"/>
      <c r="E146" s="239"/>
      <c r="F146" s="207"/>
      <c r="G146" s="240"/>
      <c r="H146" s="241"/>
      <c r="I146" s="345"/>
      <c r="J146" s="346">
        <f t="shared" si="8"/>
        <v>0</v>
      </c>
      <c r="K146" s="347"/>
      <c r="L146" s="348"/>
      <c r="M146" s="256"/>
      <c r="N146" s="256"/>
      <c r="O146" s="207"/>
      <c r="P146" s="252"/>
    </row>
    <row r="147" spans="1:16" ht="18" customHeight="1">
      <c r="A147" s="204"/>
      <c r="B147" s="204"/>
      <c r="C147" s="204"/>
      <c r="D147" s="255"/>
      <c r="E147" s="239"/>
      <c r="F147" s="207"/>
      <c r="G147" s="240"/>
      <c r="H147" s="241"/>
      <c r="I147" s="345"/>
      <c r="J147" s="346">
        <f t="shared" si="8"/>
        <v>0</v>
      </c>
      <c r="K147" s="347"/>
      <c r="L147" s="348"/>
      <c r="M147" s="256"/>
      <c r="N147" s="256"/>
      <c r="O147" s="207"/>
      <c r="P147" s="252"/>
    </row>
    <row r="148" spans="1:16" ht="14.25" customHeight="1">
      <c r="A148" s="204"/>
      <c r="B148" s="204"/>
      <c r="C148" s="204"/>
      <c r="D148" s="255"/>
      <c r="E148" s="239"/>
      <c r="F148" s="207"/>
      <c r="G148" s="240"/>
      <c r="H148" s="241"/>
      <c r="I148" s="345"/>
      <c r="J148" s="346">
        <f t="shared" si="8"/>
        <v>0</v>
      </c>
      <c r="K148" s="347"/>
      <c r="L148" s="348"/>
      <c r="M148" s="256"/>
      <c r="N148" s="256"/>
      <c r="O148" s="207"/>
      <c r="P148" s="252"/>
    </row>
    <row r="149" spans="1:16" ht="3.75" customHeight="1">
      <c r="A149" s="204"/>
      <c r="B149" s="204"/>
      <c r="C149" s="204"/>
      <c r="D149" s="255"/>
      <c r="E149" s="239"/>
      <c r="F149" s="207"/>
      <c r="G149" s="240"/>
      <c r="H149" s="241"/>
      <c r="I149" s="349"/>
      <c r="J149" s="350">
        <f t="shared" si="8"/>
        <v>0</v>
      </c>
      <c r="K149" s="351"/>
      <c r="L149" s="352"/>
      <c r="M149" s="256"/>
      <c r="N149" s="256"/>
      <c r="O149" s="207"/>
      <c r="P149" s="252"/>
    </row>
    <row r="150" spans="1:17" ht="18" customHeight="1">
      <c r="A150" s="234"/>
      <c r="B150" s="32"/>
      <c r="C150" s="273"/>
      <c r="D150" s="274"/>
      <c r="E150" s="55" t="s">
        <v>162</v>
      </c>
      <c r="F150" s="70">
        <v>2014</v>
      </c>
      <c r="G150" s="71">
        <f>G151+G152</f>
        <v>1488578</v>
      </c>
      <c r="H150" s="71">
        <f>H151+H152</f>
        <v>1050578</v>
      </c>
      <c r="I150" s="318">
        <f>I151+I152</f>
        <v>414615.29000000004</v>
      </c>
      <c r="J150" s="315">
        <f t="shared" si="8"/>
        <v>635962.71</v>
      </c>
      <c r="K150" s="71"/>
      <c r="L150" s="33"/>
      <c r="M150" s="33"/>
      <c r="N150" s="33"/>
      <c r="O150" s="34"/>
      <c r="Q150" s="229">
        <f>Q151+Q156</f>
        <v>561962.71</v>
      </c>
    </row>
    <row r="151" spans="1:17" ht="18" customHeight="1">
      <c r="A151" s="166"/>
      <c r="B151" s="167"/>
      <c r="C151" s="168"/>
      <c r="D151" s="169"/>
      <c r="E151" s="176" t="s">
        <v>194</v>
      </c>
      <c r="F151" s="177"/>
      <c r="G151" s="178">
        <f>G153+G161</f>
        <v>955988</v>
      </c>
      <c r="H151" s="178">
        <f>H153+H161</f>
        <v>955988</v>
      </c>
      <c r="I151" s="317">
        <f>I153+I161</f>
        <v>412155.29000000004</v>
      </c>
      <c r="J151" s="315">
        <f t="shared" si="8"/>
        <v>543832.71</v>
      </c>
      <c r="K151" s="178"/>
      <c r="L151" s="179"/>
      <c r="M151" s="179"/>
      <c r="N151" s="179"/>
      <c r="O151" s="177"/>
      <c r="Q151" s="117">
        <f>J151</f>
        <v>543832.71</v>
      </c>
    </row>
    <row r="152" spans="1:15" ht="18" customHeight="1">
      <c r="A152" s="166"/>
      <c r="B152" s="167"/>
      <c r="C152" s="168"/>
      <c r="D152" s="169"/>
      <c r="E152" s="176" t="s">
        <v>195</v>
      </c>
      <c r="F152" s="177"/>
      <c r="G152" s="178">
        <f>G156+G177</f>
        <v>532590</v>
      </c>
      <c r="H152" s="178">
        <f>H156+H177</f>
        <v>94590</v>
      </c>
      <c r="I152" s="317">
        <f>I156+I177</f>
        <v>2460</v>
      </c>
      <c r="J152" s="315">
        <f t="shared" si="8"/>
        <v>92130</v>
      </c>
      <c r="K152" s="178"/>
      <c r="L152" s="179"/>
      <c r="M152" s="179"/>
      <c r="N152" s="179"/>
      <c r="O152" s="177"/>
    </row>
    <row r="153" spans="1:15" ht="18" customHeight="1">
      <c r="A153" s="58"/>
      <c r="B153" s="59"/>
      <c r="C153" s="60"/>
      <c r="D153" s="61"/>
      <c r="E153" s="67" t="s">
        <v>72</v>
      </c>
      <c r="F153" s="62"/>
      <c r="G153" s="63">
        <f>SUM(G154:G155)</f>
        <v>310000</v>
      </c>
      <c r="H153" s="63">
        <f>SUM(H154:H155)</f>
        <v>310000</v>
      </c>
      <c r="I153" s="330">
        <f>SUM(I154:I155)</f>
        <v>153750</v>
      </c>
      <c r="J153" s="315">
        <f t="shared" si="8"/>
        <v>156250</v>
      </c>
      <c r="K153" s="63"/>
      <c r="L153" s="64"/>
      <c r="M153" s="65"/>
      <c r="N153" s="65"/>
      <c r="O153" s="66"/>
    </row>
    <row r="154" spans="1:15" ht="18" customHeight="1">
      <c r="A154" s="163">
        <v>98</v>
      </c>
      <c r="B154" s="18">
        <v>90001</v>
      </c>
      <c r="C154" s="268">
        <v>6050</v>
      </c>
      <c r="D154" s="269"/>
      <c r="E154" s="47" t="s">
        <v>83</v>
      </c>
      <c r="F154" s="19">
        <v>2014</v>
      </c>
      <c r="G154" s="20">
        <f>H154</f>
        <v>155000</v>
      </c>
      <c r="H154" s="20">
        <v>155000</v>
      </c>
      <c r="I154" s="322">
        <v>153750</v>
      </c>
      <c r="J154" s="315">
        <f t="shared" si="8"/>
        <v>1250</v>
      </c>
      <c r="K154" s="126" t="s">
        <v>213</v>
      </c>
      <c r="L154" s="126"/>
      <c r="M154" s="14"/>
      <c r="N154" s="15"/>
      <c r="O154" s="19" t="s">
        <v>6</v>
      </c>
    </row>
    <row r="155" spans="1:15" ht="30" customHeight="1">
      <c r="A155" s="232">
        <v>99</v>
      </c>
      <c r="B155" s="251">
        <v>90001</v>
      </c>
      <c r="C155" s="271">
        <v>6050</v>
      </c>
      <c r="D155" s="283"/>
      <c r="E155" s="48" t="s">
        <v>73</v>
      </c>
      <c r="F155" s="27">
        <v>2014</v>
      </c>
      <c r="G155" s="20">
        <f>H155</f>
        <v>155000</v>
      </c>
      <c r="H155" s="24">
        <v>155000</v>
      </c>
      <c r="I155" s="319"/>
      <c r="J155" s="315">
        <f t="shared" si="8"/>
        <v>155000</v>
      </c>
      <c r="K155" s="249"/>
      <c r="L155" s="249"/>
      <c r="M155" s="37"/>
      <c r="N155" s="38"/>
      <c r="O155" s="27" t="s">
        <v>6</v>
      </c>
    </row>
    <row r="156" spans="1:17" ht="18.75" customHeight="1">
      <c r="A156" s="58"/>
      <c r="B156" s="59"/>
      <c r="C156" s="60"/>
      <c r="D156" s="61"/>
      <c r="E156" s="67" t="s">
        <v>172</v>
      </c>
      <c r="F156" s="62"/>
      <c r="G156" s="63">
        <f>SUM(G157:G160)</f>
        <v>281630</v>
      </c>
      <c r="H156" s="63">
        <f>SUM(H157:H160)</f>
        <v>17630</v>
      </c>
      <c r="I156" s="330">
        <f>SUM(I157:I160)</f>
        <v>0</v>
      </c>
      <c r="J156" s="315">
        <f t="shared" si="8"/>
        <v>17630</v>
      </c>
      <c r="K156" s="63"/>
      <c r="L156" s="64"/>
      <c r="M156" s="65"/>
      <c r="N156" s="65"/>
      <c r="O156" s="66"/>
      <c r="Q156" s="229">
        <f>SUM(Q157:Q160)+Q179</f>
        <v>18130</v>
      </c>
    </row>
    <row r="157" spans="1:17" ht="25.5" customHeight="1">
      <c r="A157" s="127">
        <v>100</v>
      </c>
      <c r="B157" s="13">
        <v>90001</v>
      </c>
      <c r="C157" s="284">
        <v>6050</v>
      </c>
      <c r="D157" s="285"/>
      <c r="E157" s="134" t="s">
        <v>125</v>
      </c>
      <c r="F157" s="19" t="s">
        <v>106</v>
      </c>
      <c r="G157" s="14">
        <v>61000</v>
      </c>
      <c r="H157" s="14">
        <v>1000</v>
      </c>
      <c r="I157" s="324"/>
      <c r="J157" s="315">
        <f t="shared" si="8"/>
        <v>1000</v>
      </c>
      <c r="K157" s="126"/>
      <c r="L157" s="248"/>
      <c r="M157" s="16"/>
      <c r="N157" s="16"/>
      <c r="O157" s="84" t="s">
        <v>6</v>
      </c>
      <c r="Q157" s="117">
        <f>J157</f>
        <v>1000</v>
      </c>
    </row>
    <row r="158" spans="1:17" ht="39.75" customHeight="1">
      <c r="A158" s="150">
        <v>101</v>
      </c>
      <c r="B158" s="13">
        <v>90001</v>
      </c>
      <c r="C158" s="284">
        <v>6050</v>
      </c>
      <c r="D158" s="285"/>
      <c r="E158" s="135" t="s">
        <v>156</v>
      </c>
      <c r="F158" s="19" t="s">
        <v>106</v>
      </c>
      <c r="G158" s="20">
        <v>30630</v>
      </c>
      <c r="H158" s="20">
        <v>5630</v>
      </c>
      <c r="I158" s="322"/>
      <c r="J158" s="315">
        <f t="shared" si="8"/>
        <v>5630</v>
      </c>
      <c r="K158" s="126"/>
      <c r="L158" s="126"/>
      <c r="M158" s="14"/>
      <c r="N158" s="15"/>
      <c r="O158" s="84" t="s">
        <v>6</v>
      </c>
      <c r="Q158" s="117">
        <f>J158</f>
        <v>5630</v>
      </c>
    </row>
    <row r="159" spans="1:17" ht="39.75" customHeight="1">
      <c r="A159" s="260">
        <v>102</v>
      </c>
      <c r="B159" s="13">
        <v>90001</v>
      </c>
      <c r="C159" s="284">
        <v>6050</v>
      </c>
      <c r="D159" s="285"/>
      <c r="E159" s="47" t="s">
        <v>74</v>
      </c>
      <c r="F159" s="19" t="s">
        <v>106</v>
      </c>
      <c r="G159" s="20">
        <v>155000</v>
      </c>
      <c r="H159" s="20">
        <v>1000</v>
      </c>
      <c r="I159" s="322"/>
      <c r="J159" s="315">
        <f t="shared" si="8"/>
        <v>1000</v>
      </c>
      <c r="K159" s="126"/>
      <c r="L159" s="126"/>
      <c r="M159" s="14"/>
      <c r="N159" s="15"/>
      <c r="O159" s="84" t="s">
        <v>6</v>
      </c>
      <c r="Q159" s="117">
        <f>J159</f>
        <v>1000</v>
      </c>
    </row>
    <row r="160" spans="1:17" ht="55.5" customHeight="1">
      <c r="A160" s="260">
        <v>103</v>
      </c>
      <c r="B160" s="18">
        <v>90001</v>
      </c>
      <c r="C160" s="268">
        <v>6050</v>
      </c>
      <c r="D160" s="269"/>
      <c r="E160" s="247" t="s">
        <v>32</v>
      </c>
      <c r="F160" s="19" t="s">
        <v>106</v>
      </c>
      <c r="G160" s="20">
        <v>35000</v>
      </c>
      <c r="H160" s="20">
        <v>10000</v>
      </c>
      <c r="I160" s="322"/>
      <c r="J160" s="315">
        <f t="shared" si="8"/>
        <v>10000</v>
      </c>
      <c r="K160" s="126"/>
      <c r="L160" s="126"/>
      <c r="M160" s="14"/>
      <c r="N160" s="15"/>
      <c r="O160" s="19" t="s">
        <v>6</v>
      </c>
      <c r="Q160" s="117">
        <f>J160</f>
        <v>10000</v>
      </c>
    </row>
    <row r="161" spans="1:15" ht="18.75" customHeight="1">
      <c r="A161" s="58"/>
      <c r="B161" s="102"/>
      <c r="C161" s="60"/>
      <c r="D161" s="61"/>
      <c r="E161" s="103" t="s">
        <v>19</v>
      </c>
      <c r="F161" s="104"/>
      <c r="G161" s="105">
        <f>SUM(G162:G176)</f>
        <v>645988</v>
      </c>
      <c r="H161" s="105">
        <f>SUM(H162:H176)</f>
        <v>645988</v>
      </c>
      <c r="I161" s="331">
        <f>SUM(I162:I176)</f>
        <v>258405.29</v>
      </c>
      <c r="J161" s="315">
        <f t="shared" si="8"/>
        <v>387582.70999999996</v>
      </c>
      <c r="K161" s="105"/>
      <c r="L161" s="65"/>
      <c r="M161" s="65"/>
      <c r="N161" s="65"/>
      <c r="O161" s="66"/>
    </row>
    <row r="162" spans="1:15" ht="30.75" customHeight="1">
      <c r="A162" s="159">
        <v>104</v>
      </c>
      <c r="B162" s="18">
        <v>90015</v>
      </c>
      <c r="C162" s="268">
        <v>6050</v>
      </c>
      <c r="D162" s="269"/>
      <c r="E162" s="47" t="s">
        <v>39</v>
      </c>
      <c r="F162" s="19">
        <v>2014</v>
      </c>
      <c r="G162" s="20">
        <f>H162</f>
        <v>7380</v>
      </c>
      <c r="H162" s="68">
        <v>7380</v>
      </c>
      <c r="I162" s="322"/>
      <c r="J162" s="315">
        <f t="shared" si="8"/>
        <v>7380</v>
      </c>
      <c r="K162" s="126"/>
      <c r="L162" s="126"/>
      <c r="M162" s="14"/>
      <c r="N162" s="15"/>
      <c r="O162" s="19" t="s">
        <v>6</v>
      </c>
    </row>
    <row r="163" spans="1:15" ht="30" customHeight="1">
      <c r="A163" s="159">
        <v>105</v>
      </c>
      <c r="B163" s="18">
        <v>90015</v>
      </c>
      <c r="C163" s="268">
        <v>6050</v>
      </c>
      <c r="D163" s="269"/>
      <c r="E163" s="47" t="s">
        <v>28</v>
      </c>
      <c r="F163" s="19">
        <v>2014</v>
      </c>
      <c r="G163" s="20">
        <f aca="true" t="shared" si="9" ref="G163:G176">H163</f>
        <v>53912</v>
      </c>
      <c r="H163" s="68">
        <v>53912</v>
      </c>
      <c r="I163" s="322">
        <v>53911.27</v>
      </c>
      <c r="J163" s="315">
        <f t="shared" si="8"/>
        <v>0.7300000000032014</v>
      </c>
      <c r="K163" s="126" t="s">
        <v>213</v>
      </c>
      <c r="L163" s="126"/>
      <c r="M163" s="14"/>
      <c r="N163" s="15"/>
      <c r="O163" s="19" t="s">
        <v>6</v>
      </c>
    </row>
    <row r="164" spans="1:15" ht="30" customHeight="1">
      <c r="A164" s="260">
        <v>106</v>
      </c>
      <c r="B164" s="18">
        <v>90015</v>
      </c>
      <c r="C164" s="268">
        <v>6050</v>
      </c>
      <c r="D164" s="269"/>
      <c r="E164" s="47" t="s">
        <v>76</v>
      </c>
      <c r="F164" s="19">
        <v>2014</v>
      </c>
      <c r="G164" s="20">
        <f t="shared" si="9"/>
        <v>9000</v>
      </c>
      <c r="H164" s="68">
        <v>9000</v>
      </c>
      <c r="I164" s="322"/>
      <c r="J164" s="315">
        <f t="shared" si="8"/>
        <v>9000</v>
      </c>
      <c r="K164" s="126"/>
      <c r="L164" s="126"/>
      <c r="M164" s="14"/>
      <c r="N164" s="15"/>
      <c r="O164" s="19" t="s">
        <v>6</v>
      </c>
    </row>
    <row r="165" spans="1:15" ht="30.75" customHeight="1">
      <c r="A165" s="260">
        <v>107</v>
      </c>
      <c r="B165" s="18">
        <v>90015</v>
      </c>
      <c r="C165" s="268">
        <v>6050</v>
      </c>
      <c r="D165" s="269"/>
      <c r="E165" s="47" t="s">
        <v>37</v>
      </c>
      <c r="F165" s="19">
        <v>2014</v>
      </c>
      <c r="G165" s="20">
        <f t="shared" si="9"/>
        <v>7380</v>
      </c>
      <c r="H165" s="68">
        <v>7380</v>
      </c>
      <c r="I165" s="322"/>
      <c r="J165" s="315">
        <f t="shared" si="8"/>
        <v>7380</v>
      </c>
      <c r="K165" s="126"/>
      <c r="L165" s="126"/>
      <c r="M165" s="14"/>
      <c r="N165" s="15"/>
      <c r="O165" s="19" t="s">
        <v>6</v>
      </c>
    </row>
    <row r="166" spans="1:15" ht="30.75" customHeight="1">
      <c r="A166" s="260">
        <v>108</v>
      </c>
      <c r="B166" s="18">
        <v>90015</v>
      </c>
      <c r="C166" s="268">
        <v>6050</v>
      </c>
      <c r="D166" s="269"/>
      <c r="E166" s="47" t="s">
        <v>60</v>
      </c>
      <c r="F166" s="19">
        <v>2014</v>
      </c>
      <c r="G166" s="20">
        <f t="shared" si="9"/>
        <v>30230</v>
      </c>
      <c r="H166" s="68">
        <v>30230</v>
      </c>
      <c r="I166" s="322">
        <v>1230</v>
      </c>
      <c r="J166" s="315">
        <f t="shared" si="8"/>
        <v>29000</v>
      </c>
      <c r="K166" s="126"/>
      <c r="L166" s="126"/>
      <c r="M166" s="14"/>
      <c r="N166" s="15"/>
      <c r="O166" s="19" t="s">
        <v>6</v>
      </c>
    </row>
    <row r="167" spans="1:15" ht="30.75" customHeight="1">
      <c r="A167" s="260">
        <v>109</v>
      </c>
      <c r="B167" s="18">
        <v>90015</v>
      </c>
      <c r="C167" s="268">
        <v>6050</v>
      </c>
      <c r="D167" s="269"/>
      <c r="E167" s="47" t="s">
        <v>177</v>
      </c>
      <c r="F167" s="19">
        <v>2014</v>
      </c>
      <c r="G167" s="20">
        <f t="shared" si="9"/>
        <v>20000</v>
      </c>
      <c r="H167" s="68">
        <v>20000</v>
      </c>
      <c r="I167" s="322"/>
      <c r="J167" s="315">
        <f t="shared" si="8"/>
        <v>20000</v>
      </c>
      <c r="K167" s="126"/>
      <c r="L167" s="126"/>
      <c r="M167" s="14"/>
      <c r="N167" s="15"/>
      <c r="O167" s="19" t="s">
        <v>6</v>
      </c>
    </row>
    <row r="168" spans="1:15" ht="30.75" customHeight="1">
      <c r="A168" s="260">
        <v>110</v>
      </c>
      <c r="B168" s="18">
        <v>90015</v>
      </c>
      <c r="C168" s="268">
        <v>6050</v>
      </c>
      <c r="D168" s="269"/>
      <c r="E168" s="47" t="s">
        <v>27</v>
      </c>
      <c r="F168" s="19">
        <v>2014</v>
      </c>
      <c r="G168" s="20">
        <f t="shared" si="9"/>
        <v>105746</v>
      </c>
      <c r="H168" s="68">
        <v>105746</v>
      </c>
      <c r="I168" s="322">
        <v>105463.77</v>
      </c>
      <c r="J168" s="315">
        <f t="shared" si="8"/>
        <v>282.2299999999959</v>
      </c>
      <c r="K168" s="126" t="s">
        <v>213</v>
      </c>
      <c r="L168" s="126"/>
      <c r="M168" s="14"/>
      <c r="N168" s="15"/>
      <c r="O168" s="19" t="s">
        <v>6</v>
      </c>
    </row>
    <row r="169" spans="1:15" ht="30.75" customHeight="1">
      <c r="A169" s="260">
        <v>111</v>
      </c>
      <c r="B169" s="18">
        <v>90015</v>
      </c>
      <c r="C169" s="268">
        <v>6050</v>
      </c>
      <c r="D169" s="269"/>
      <c r="E169" s="47" t="s">
        <v>166</v>
      </c>
      <c r="F169" s="19">
        <v>2014</v>
      </c>
      <c r="G169" s="20">
        <f t="shared" si="9"/>
        <v>20450</v>
      </c>
      <c r="H169" s="68">
        <v>20450</v>
      </c>
      <c r="I169" s="322"/>
      <c r="J169" s="315">
        <f t="shared" si="8"/>
        <v>20450</v>
      </c>
      <c r="K169" s="126"/>
      <c r="L169" s="126"/>
      <c r="M169" s="14"/>
      <c r="N169" s="15"/>
      <c r="O169" s="19" t="s">
        <v>6</v>
      </c>
    </row>
    <row r="170" spans="1:15" ht="30" customHeight="1">
      <c r="A170" s="260">
        <v>112</v>
      </c>
      <c r="B170" s="18">
        <v>90015</v>
      </c>
      <c r="C170" s="268">
        <v>6050</v>
      </c>
      <c r="D170" s="269"/>
      <c r="E170" s="47" t="s">
        <v>85</v>
      </c>
      <c r="F170" s="19">
        <v>2014</v>
      </c>
      <c r="G170" s="20">
        <f t="shared" si="9"/>
        <v>9000</v>
      </c>
      <c r="H170" s="68">
        <v>9000</v>
      </c>
      <c r="I170" s="322"/>
      <c r="J170" s="315">
        <f t="shared" si="8"/>
        <v>9000</v>
      </c>
      <c r="K170" s="126"/>
      <c r="L170" s="126"/>
      <c r="M170" s="14"/>
      <c r="N170" s="15"/>
      <c r="O170" s="19" t="s">
        <v>6</v>
      </c>
    </row>
    <row r="171" spans="1:15" ht="30" customHeight="1">
      <c r="A171" s="260">
        <v>113</v>
      </c>
      <c r="B171" s="18">
        <v>90015</v>
      </c>
      <c r="C171" s="268">
        <v>6050</v>
      </c>
      <c r="D171" s="269"/>
      <c r="E171" s="47" t="s">
        <v>34</v>
      </c>
      <c r="F171" s="19">
        <v>2014</v>
      </c>
      <c r="G171" s="20">
        <f t="shared" si="9"/>
        <v>66420</v>
      </c>
      <c r="H171" s="68">
        <v>66420</v>
      </c>
      <c r="I171" s="322">
        <v>66420</v>
      </c>
      <c r="J171" s="315">
        <f t="shared" si="8"/>
        <v>0</v>
      </c>
      <c r="K171" s="126" t="s">
        <v>213</v>
      </c>
      <c r="L171" s="126"/>
      <c r="M171" s="14"/>
      <c r="N171" s="15"/>
      <c r="O171" s="19" t="s">
        <v>6</v>
      </c>
    </row>
    <row r="172" spans="1:15" ht="30" customHeight="1">
      <c r="A172" s="260">
        <v>114</v>
      </c>
      <c r="B172" s="18">
        <v>90015</v>
      </c>
      <c r="C172" s="268">
        <v>6050</v>
      </c>
      <c r="D172" s="269"/>
      <c r="E172" s="47" t="s">
        <v>57</v>
      </c>
      <c r="F172" s="19">
        <v>2014</v>
      </c>
      <c r="G172" s="20">
        <f t="shared" si="9"/>
        <v>135000</v>
      </c>
      <c r="H172" s="20">
        <v>135000</v>
      </c>
      <c r="I172" s="322">
        <v>150.55</v>
      </c>
      <c r="J172" s="315">
        <f t="shared" si="8"/>
        <v>134849.45</v>
      </c>
      <c r="K172" s="126"/>
      <c r="L172" s="126"/>
      <c r="M172" s="14"/>
      <c r="N172" s="15"/>
      <c r="O172" s="19" t="s">
        <v>6</v>
      </c>
    </row>
    <row r="173" spans="1:15" ht="30" customHeight="1">
      <c r="A173" s="260">
        <v>115</v>
      </c>
      <c r="B173" s="18">
        <v>90015</v>
      </c>
      <c r="C173" s="268">
        <v>6050</v>
      </c>
      <c r="D173" s="269"/>
      <c r="E173" s="47" t="s">
        <v>75</v>
      </c>
      <c r="F173" s="19">
        <v>2014</v>
      </c>
      <c r="G173" s="20">
        <f t="shared" si="9"/>
        <v>9000</v>
      </c>
      <c r="H173" s="20">
        <v>9000</v>
      </c>
      <c r="I173" s="322"/>
      <c r="J173" s="315">
        <f t="shared" si="8"/>
        <v>9000</v>
      </c>
      <c r="K173" s="126"/>
      <c r="L173" s="126"/>
      <c r="M173" s="14"/>
      <c r="N173" s="15"/>
      <c r="O173" s="19" t="s">
        <v>6</v>
      </c>
    </row>
    <row r="174" spans="1:15" ht="30" customHeight="1">
      <c r="A174" s="260">
        <v>116</v>
      </c>
      <c r="B174" s="18">
        <v>90015</v>
      </c>
      <c r="C174" s="268">
        <v>6050</v>
      </c>
      <c r="D174" s="269"/>
      <c r="E174" s="47" t="s">
        <v>77</v>
      </c>
      <c r="F174" s="19">
        <v>2014</v>
      </c>
      <c r="G174" s="20">
        <f t="shared" si="9"/>
        <v>129240</v>
      </c>
      <c r="H174" s="20">
        <v>129240</v>
      </c>
      <c r="I174" s="322"/>
      <c r="J174" s="315">
        <f t="shared" si="8"/>
        <v>129240</v>
      </c>
      <c r="K174" s="126"/>
      <c r="L174" s="126"/>
      <c r="M174" s="14"/>
      <c r="N174" s="15"/>
      <c r="O174" s="19" t="s">
        <v>6</v>
      </c>
    </row>
    <row r="175" spans="1:15" ht="30" customHeight="1">
      <c r="A175" s="260">
        <v>117</v>
      </c>
      <c r="B175" s="18">
        <v>90015</v>
      </c>
      <c r="C175" s="268">
        <v>6050</v>
      </c>
      <c r="D175" s="269"/>
      <c r="E175" s="47" t="s">
        <v>78</v>
      </c>
      <c r="F175" s="19">
        <v>2014</v>
      </c>
      <c r="G175" s="20">
        <f t="shared" si="9"/>
        <v>12000</v>
      </c>
      <c r="H175" s="20">
        <v>12000</v>
      </c>
      <c r="I175" s="322"/>
      <c r="J175" s="315">
        <f t="shared" si="8"/>
        <v>12000</v>
      </c>
      <c r="K175" s="126"/>
      <c r="L175" s="126"/>
      <c r="M175" s="14"/>
      <c r="N175" s="15"/>
      <c r="O175" s="19" t="s">
        <v>6</v>
      </c>
    </row>
    <row r="176" spans="1:15" ht="30" customHeight="1">
      <c r="A176" s="260">
        <v>118</v>
      </c>
      <c r="B176" s="18">
        <v>90015</v>
      </c>
      <c r="C176" s="268">
        <v>6050</v>
      </c>
      <c r="D176" s="269"/>
      <c r="E176" s="47" t="s">
        <v>56</v>
      </c>
      <c r="F176" s="19">
        <v>2014</v>
      </c>
      <c r="G176" s="20">
        <f t="shared" si="9"/>
        <v>31230</v>
      </c>
      <c r="H176" s="20">
        <v>31230</v>
      </c>
      <c r="I176" s="322">
        <v>31229.7</v>
      </c>
      <c r="J176" s="315">
        <f t="shared" si="8"/>
        <v>0.2999999999992724</v>
      </c>
      <c r="K176" s="126" t="s">
        <v>213</v>
      </c>
      <c r="L176" s="126"/>
      <c r="M176" s="14"/>
      <c r="N176" s="15"/>
      <c r="O176" s="19" t="s">
        <v>6</v>
      </c>
    </row>
    <row r="177" spans="1:15" ht="18" customHeight="1">
      <c r="A177" s="58"/>
      <c r="B177" s="102"/>
      <c r="C177" s="60"/>
      <c r="D177" s="61"/>
      <c r="E177" s="103" t="s">
        <v>182</v>
      </c>
      <c r="F177" s="104"/>
      <c r="G177" s="105">
        <f>G179+G178</f>
        <v>250960</v>
      </c>
      <c r="H177" s="105">
        <f>H179+H178</f>
        <v>76960</v>
      </c>
      <c r="I177" s="331">
        <f>I179+I178</f>
        <v>2460</v>
      </c>
      <c r="J177" s="315">
        <f t="shared" si="8"/>
        <v>74500</v>
      </c>
      <c r="K177" s="105"/>
      <c r="L177" s="65"/>
      <c r="M177" s="65"/>
      <c r="N177" s="65"/>
      <c r="O177" s="66"/>
    </row>
    <row r="178" spans="1:15" ht="29.25" customHeight="1">
      <c r="A178" s="173">
        <v>119</v>
      </c>
      <c r="B178" s="18">
        <v>90015</v>
      </c>
      <c r="C178" s="268">
        <v>6050</v>
      </c>
      <c r="D178" s="269"/>
      <c r="E178" s="47" t="s">
        <v>53</v>
      </c>
      <c r="F178" s="19" t="s">
        <v>106</v>
      </c>
      <c r="G178" s="20">
        <v>150460</v>
      </c>
      <c r="H178" s="68">
        <v>76460</v>
      </c>
      <c r="I178" s="322">
        <v>2460</v>
      </c>
      <c r="J178" s="315">
        <f t="shared" si="8"/>
        <v>74000</v>
      </c>
      <c r="K178" s="126"/>
      <c r="L178" s="126"/>
      <c r="M178" s="14"/>
      <c r="N178" s="15"/>
      <c r="O178" s="19" t="s">
        <v>6</v>
      </c>
    </row>
    <row r="179" spans="1:17" ht="30" customHeight="1">
      <c r="A179" s="233">
        <v>120</v>
      </c>
      <c r="B179" s="18">
        <v>90015</v>
      </c>
      <c r="C179" s="268">
        <v>6050</v>
      </c>
      <c r="D179" s="269"/>
      <c r="E179" s="47" t="s">
        <v>181</v>
      </c>
      <c r="F179" s="19" t="s">
        <v>106</v>
      </c>
      <c r="G179" s="20">
        <v>100500</v>
      </c>
      <c r="H179" s="68">
        <v>500</v>
      </c>
      <c r="I179" s="322"/>
      <c r="J179" s="315">
        <f t="shared" si="8"/>
        <v>500</v>
      </c>
      <c r="K179" s="126"/>
      <c r="L179" s="126"/>
      <c r="M179" s="14"/>
      <c r="N179" s="15"/>
      <c r="O179" s="19" t="s">
        <v>6</v>
      </c>
      <c r="Q179" s="117">
        <f>J179</f>
        <v>500</v>
      </c>
    </row>
    <row r="180" spans="1:17" ht="20.25" customHeight="1">
      <c r="A180" s="161"/>
      <c r="B180" s="161"/>
      <c r="C180" s="161"/>
      <c r="D180" s="161"/>
      <c r="E180" s="235"/>
      <c r="F180" s="162"/>
      <c r="G180" s="218"/>
      <c r="H180" s="218"/>
      <c r="I180" s="320"/>
      <c r="J180" s="336">
        <f t="shared" si="8"/>
        <v>0</v>
      </c>
      <c r="K180" s="218"/>
      <c r="L180" s="218"/>
      <c r="M180" s="237"/>
      <c r="N180" s="238"/>
      <c r="O180" s="162"/>
      <c r="Q180" s="117"/>
    </row>
    <row r="181" spans="1:17" ht="9.75" customHeight="1">
      <c r="A181" s="204"/>
      <c r="B181" s="204"/>
      <c r="C181" s="204"/>
      <c r="D181" s="204"/>
      <c r="E181" s="239"/>
      <c r="F181" s="207"/>
      <c r="G181" s="219"/>
      <c r="H181" s="219"/>
      <c r="I181" s="337"/>
      <c r="J181" s="338">
        <f t="shared" si="8"/>
        <v>0</v>
      </c>
      <c r="K181" s="339"/>
      <c r="L181" s="339"/>
      <c r="M181" s="241"/>
      <c r="N181" s="242"/>
      <c r="O181" s="207"/>
      <c r="Q181" s="117"/>
    </row>
    <row r="182" spans="1:17" ht="17.25" customHeight="1">
      <c r="A182" s="30"/>
      <c r="B182" s="32" t="s">
        <v>1</v>
      </c>
      <c r="C182" s="301"/>
      <c r="D182" s="302"/>
      <c r="E182" s="76" t="s">
        <v>163</v>
      </c>
      <c r="F182" s="32">
        <v>2014</v>
      </c>
      <c r="G182" s="71">
        <f>G183</f>
        <v>220000</v>
      </c>
      <c r="H182" s="71">
        <f>H183</f>
        <v>220000</v>
      </c>
      <c r="I182" s="318">
        <f>I183</f>
        <v>109429.15</v>
      </c>
      <c r="J182" s="315">
        <f t="shared" si="8"/>
        <v>110570.85</v>
      </c>
      <c r="K182" s="71"/>
      <c r="L182" s="71"/>
      <c r="M182" s="71"/>
      <c r="N182" s="71"/>
      <c r="O182" s="72"/>
      <c r="Q182" s="229">
        <f>Q183</f>
        <v>110570.85</v>
      </c>
    </row>
    <row r="183" spans="1:17" ht="17.25" customHeight="1">
      <c r="A183" s="172"/>
      <c r="B183" s="170"/>
      <c r="C183" s="173"/>
      <c r="D183" s="174"/>
      <c r="E183" s="176" t="s">
        <v>198</v>
      </c>
      <c r="F183" s="177"/>
      <c r="G183" s="178">
        <f>G184+G185</f>
        <v>220000</v>
      </c>
      <c r="H183" s="178">
        <f>H184+H185</f>
        <v>220000</v>
      </c>
      <c r="I183" s="317">
        <f>I184+I185</f>
        <v>109429.15</v>
      </c>
      <c r="J183" s="315">
        <f t="shared" si="8"/>
        <v>110570.85</v>
      </c>
      <c r="K183" s="178"/>
      <c r="L183" s="171"/>
      <c r="M183" s="171"/>
      <c r="N183" s="171"/>
      <c r="O183" s="191"/>
      <c r="Q183" s="117">
        <f>J183</f>
        <v>110570.85</v>
      </c>
    </row>
    <row r="184" spans="1:15" ht="17.25" customHeight="1">
      <c r="A184" s="80">
        <v>121</v>
      </c>
      <c r="B184" s="81">
        <v>92605</v>
      </c>
      <c r="C184" s="268">
        <v>6060</v>
      </c>
      <c r="D184" s="269"/>
      <c r="E184" s="47" t="s">
        <v>24</v>
      </c>
      <c r="F184" s="19">
        <v>2014</v>
      </c>
      <c r="G184" s="20">
        <f>H184</f>
        <v>155800</v>
      </c>
      <c r="H184" s="68">
        <v>155800</v>
      </c>
      <c r="I184" s="322">
        <v>45279.15</v>
      </c>
      <c r="J184" s="315">
        <f t="shared" si="8"/>
        <v>110520.85</v>
      </c>
      <c r="K184" s="126"/>
      <c r="L184" s="126"/>
      <c r="M184" s="14"/>
      <c r="N184" s="15"/>
      <c r="O184" s="19" t="s">
        <v>16</v>
      </c>
    </row>
    <row r="185" spans="1:15" ht="33.75" customHeight="1">
      <c r="A185" s="230">
        <v>122</v>
      </c>
      <c r="B185" s="81">
        <v>92605</v>
      </c>
      <c r="C185" s="268">
        <v>6060</v>
      </c>
      <c r="D185" s="269"/>
      <c r="E185" s="47" t="s">
        <v>202</v>
      </c>
      <c r="F185" s="19">
        <v>2014</v>
      </c>
      <c r="G185" s="20">
        <f>H185</f>
        <v>64200</v>
      </c>
      <c r="H185" s="68">
        <v>64200</v>
      </c>
      <c r="I185" s="322">
        <v>64150</v>
      </c>
      <c r="J185" s="315">
        <f t="shared" si="8"/>
        <v>50</v>
      </c>
      <c r="K185" s="126"/>
      <c r="L185" s="126"/>
      <c r="M185" s="14"/>
      <c r="N185" s="15"/>
      <c r="O185" s="19" t="s">
        <v>16</v>
      </c>
    </row>
    <row r="186" spans="1:17" ht="21" customHeight="1">
      <c r="A186" s="144" t="s">
        <v>12</v>
      </c>
      <c r="B186" s="145" t="s">
        <v>10</v>
      </c>
      <c r="C186" s="146"/>
      <c r="D186" s="146"/>
      <c r="E186" s="147"/>
      <c r="F186" s="148">
        <v>2014</v>
      </c>
      <c r="G186" s="142">
        <f>SUM(G187:G191)</f>
        <v>2062300</v>
      </c>
      <c r="H186" s="142">
        <f>SUM(H187:H191)</f>
        <v>2062300</v>
      </c>
      <c r="I186" s="332">
        <f>SUM(I187:I191)</f>
        <v>652319.8400000001</v>
      </c>
      <c r="J186" s="315">
        <f t="shared" si="8"/>
        <v>1409980.16</v>
      </c>
      <c r="K186" s="142"/>
      <c r="L186" s="149"/>
      <c r="M186" s="149"/>
      <c r="N186" s="149"/>
      <c r="O186" s="149"/>
      <c r="Q186" s="229"/>
    </row>
    <row r="187" spans="1:15" ht="36.75" customHeight="1">
      <c r="A187" s="13">
        <v>123</v>
      </c>
      <c r="B187" s="18">
        <v>60013</v>
      </c>
      <c r="C187" s="268">
        <v>6300</v>
      </c>
      <c r="D187" s="269"/>
      <c r="E187" s="123" t="s">
        <v>62</v>
      </c>
      <c r="F187" s="19">
        <v>2014</v>
      </c>
      <c r="G187" s="20">
        <f>H187</f>
        <v>60000</v>
      </c>
      <c r="H187" s="35">
        <v>60000</v>
      </c>
      <c r="I187" s="322">
        <v>60000</v>
      </c>
      <c r="J187" s="315">
        <f t="shared" si="8"/>
        <v>0</v>
      </c>
      <c r="K187" s="14"/>
      <c r="L187" s="15"/>
      <c r="M187" s="25"/>
      <c r="N187" s="15"/>
      <c r="O187" s="19" t="s">
        <v>6</v>
      </c>
    </row>
    <row r="188" spans="1:15" ht="84" customHeight="1">
      <c r="A188" s="125">
        <v>124</v>
      </c>
      <c r="B188" s="18">
        <v>60013</v>
      </c>
      <c r="C188" s="268">
        <v>6300</v>
      </c>
      <c r="D188" s="269"/>
      <c r="E188" s="88" t="s">
        <v>41</v>
      </c>
      <c r="F188" s="19">
        <v>2014</v>
      </c>
      <c r="G188" s="20">
        <f>H188</f>
        <v>923800</v>
      </c>
      <c r="H188" s="35">
        <v>923800</v>
      </c>
      <c r="I188" s="322">
        <v>513819.84</v>
      </c>
      <c r="J188" s="315">
        <f t="shared" si="8"/>
        <v>409980.16</v>
      </c>
      <c r="K188" s="14"/>
      <c r="L188" s="15"/>
      <c r="M188" s="25"/>
      <c r="N188" s="15"/>
      <c r="O188" s="19" t="s">
        <v>6</v>
      </c>
    </row>
    <row r="189" spans="1:15" ht="30.75" customHeight="1">
      <c r="A189" s="13">
        <v>125</v>
      </c>
      <c r="B189" s="151">
        <v>60014</v>
      </c>
      <c r="C189" s="268">
        <v>6300</v>
      </c>
      <c r="D189" s="269"/>
      <c r="E189" s="158" t="s">
        <v>201</v>
      </c>
      <c r="F189" s="27">
        <v>2014</v>
      </c>
      <c r="G189" s="20">
        <f>H189</f>
        <v>1000000</v>
      </c>
      <c r="H189" s="35">
        <v>1000000</v>
      </c>
      <c r="I189" s="319"/>
      <c r="J189" s="315">
        <f t="shared" si="8"/>
        <v>1000000</v>
      </c>
      <c r="K189" s="37"/>
      <c r="L189" s="38"/>
      <c r="M189" s="39"/>
      <c r="N189" s="38"/>
      <c r="O189" s="19" t="s">
        <v>6</v>
      </c>
    </row>
    <row r="190" spans="1:15" ht="35.25" customHeight="1">
      <c r="A190" s="261">
        <v>126</v>
      </c>
      <c r="B190" s="97">
        <v>75404</v>
      </c>
      <c r="C190" s="271">
        <v>6170</v>
      </c>
      <c r="D190" s="283"/>
      <c r="E190" s="87" t="s">
        <v>179</v>
      </c>
      <c r="F190" s="27">
        <v>2014</v>
      </c>
      <c r="G190" s="20">
        <f>H190</f>
        <v>68500</v>
      </c>
      <c r="H190" s="35">
        <v>68500</v>
      </c>
      <c r="I190" s="319">
        <v>68500</v>
      </c>
      <c r="J190" s="315">
        <f t="shared" si="8"/>
        <v>0</v>
      </c>
      <c r="K190" s="37"/>
      <c r="L190" s="38"/>
      <c r="M190" s="39"/>
      <c r="N190" s="38"/>
      <c r="O190" s="19" t="s">
        <v>40</v>
      </c>
    </row>
    <row r="191" spans="1:15" ht="33" customHeight="1" thickBot="1">
      <c r="A191" s="13">
        <v>127</v>
      </c>
      <c r="B191" s="96">
        <v>75411</v>
      </c>
      <c r="C191" s="268">
        <v>6170</v>
      </c>
      <c r="D191" s="269"/>
      <c r="E191" s="98" t="s">
        <v>89</v>
      </c>
      <c r="F191" s="19">
        <v>2014</v>
      </c>
      <c r="G191" s="20">
        <f>H191</f>
        <v>10000</v>
      </c>
      <c r="H191" s="35">
        <v>10000</v>
      </c>
      <c r="I191" s="322">
        <v>10000</v>
      </c>
      <c r="J191" s="353">
        <f t="shared" si="8"/>
        <v>0</v>
      </c>
      <c r="K191" s="14"/>
      <c r="L191" s="15"/>
      <c r="M191" s="25"/>
      <c r="N191" s="15"/>
      <c r="O191" s="19" t="s">
        <v>40</v>
      </c>
    </row>
    <row r="192" spans="1:17" ht="27" customHeight="1" thickBot="1" thickTop="1">
      <c r="A192" s="312" t="s">
        <v>199</v>
      </c>
      <c r="B192" s="313"/>
      <c r="C192" s="313"/>
      <c r="D192" s="313"/>
      <c r="E192" s="314"/>
      <c r="F192" s="78"/>
      <c r="G192" s="138">
        <f aca="true" t="shared" si="10" ref="G192:N192">G186+G11</f>
        <v>118015122.35</v>
      </c>
      <c r="H192" s="138">
        <f t="shared" si="10"/>
        <v>22462230</v>
      </c>
      <c r="I192" s="333">
        <f t="shared" si="10"/>
        <v>16079513.08</v>
      </c>
      <c r="J192" s="355">
        <f t="shared" si="8"/>
        <v>6382716.92</v>
      </c>
      <c r="K192" s="138"/>
      <c r="L192" s="138">
        <f t="shared" si="10"/>
        <v>0</v>
      </c>
      <c r="M192" s="138">
        <f t="shared" si="10"/>
        <v>0</v>
      </c>
      <c r="N192" s="138">
        <f t="shared" si="10"/>
        <v>0</v>
      </c>
      <c r="O192" s="79">
        <f>O186+O4</f>
        <v>0</v>
      </c>
      <c r="P192" s="117">
        <f>H192+I192</f>
        <v>38541743.08</v>
      </c>
      <c r="Q192" s="226">
        <f>Q186+Q182+Q156+Q150+Q114+Q106+Q97+Q86+Q36+Q11</f>
        <v>4506249.63</v>
      </c>
    </row>
    <row r="193" spans="1:16" ht="19.5" customHeight="1" thickTop="1">
      <c r="A193" s="277"/>
      <c r="B193" s="278"/>
      <c r="C193" s="278"/>
      <c r="D193" s="279"/>
      <c r="E193" s="103" t="s">
        <v>197</v>
      </c>
      <c r="F193" s="196"/>
      <c r="G193" s="197">
        <f>G186+G151+G115+G107+G97+G87+G37+G13+G183</f>
        <v>12856514.35</v>
      </c>
      <c r="H193" s="197">
        <f>H186+H151+H115+H107+H97+H87+H37+H13+H183</f>
        <v>13233962</v>
      </c>
      <c r="I193" s="334">
        <f>I186+I151+I115+I107+I97+I87+I37+I13+I183</f>
        <v>8203945.000000001</v>
      </c>
      <c r="J193" s="354">
        <f t="shared" si="8"/>
        <v>5030016.999999999</v>
      </c>
      <c r="K193" s="197"/>
      <c r="L193" s="197"/>
      <c r="M193" s="197"/>
      <c r="N193" s="197"/>
      <c r="O193" s="198"/>
      <c r="P193" s="117">
        <f>H193+I193</f>
        <v>21437907</v>
      </c>
    </row>
    <row r="194" spans="1:16" ht="19.5" customHeight="1">
      <c r="A194" s="280"/>
      <c r="B194" s="281"/>
      <c r="C194" s="281"/>
      <c r="D194" s="282"/>
      <c r="E194" s="103" t="s">
        <v>196</v>
      </c>
      <c r="F194" s="199"/>
      <c r="G194" s="200">
        <f>G152+G116+G38+G14+G94+G34</f>
        <v>105158608</v>
      </c>
      <c r="H194" s="200">
        <f>H152+H116+H38+H14+H94+H34</f>
        <v>9228268</v>
      </c>
      <c r="I194" s="335">
        <f>I152+I116+I38+I14+I94+I34</f>
        <v>7875568.08</v>
      </c>
      <c r="J194" s="315">
        <f t="shared" si="8"/>
        <v>1352699.92</v>
      </c>
      <c r="K194" s="200"/>
      <c r="L194" s="200">
        <f>L152+L116+L38+L14+L94</f>
        <v>0</v>
      </c>
      <c r="M194" s="200">
        <f>M152+M116+M38+M14+M94</f>
        <v>0</v>
      </c>
      <c r="N194" s="200"/>
      <c r="O194" s="201"/>
      <c r="P194" s="117">
        <f>H194+I194</f>
        <v>17103836.08</v>
      </c>
    </row>
    <row r="195" spans="1:16" ht="19.5" customHeight="1">
      <c r="A195" s="208"/>
      <c r="B195" s="209"/>
      <c r="C195" s="209"/>
      <c r="D195" s="209"/>
      <c r="E195" s="210"/>
      <c r="F195" s="208"/>
      <c r="G195" s="211"/>
      <c r="H195" s="211"/>
      <c r="I195" s="211"/>
      <c r="J195" s="211"/>
      <c r="K195" s="211"/>
      <c r="L195" s="211"/>
      <c r="M195" s="211"/>
      <c r="N195" s="211"/>
      <c r="O195" s="212"/>
      <c r="P195" s="213">
        <f>P193+P194</f>
        <v>38541743.08</v>
      </c>
    </row>
    <row r="196" spans="1:16" ht="19.5" customHeight="1">
      <c r="A196" s="208"/>
      <c r="B196" s="209"/>
      <c r="C196" s="209"/>
      <c r="D196" s="209"/>
      <c r="E196" s="210"/>
      <c r="F196" s="208"/>
      <c r="G196" s="211"/>
      <c r="H196" s="211"/>
      <c r="I196" s="211"/>
      <c r="J196" s="211"/>
      <c r="K196" s="211"/>
      <c r="L196" s="211"/>
      <c r="M196" s="211"/>
      <c r="N196" s="211"/>
      <c r="O196" s="212"/>
      <c r="P196" s="213"/>
    </row>
    <row r="197" spans="1:16" ht="63" customHeight="1">
      <c r="A197" s="208"/>
      <c r="B197" s="209"/>
      <c r="C197" s="209"/>
      <c r="D197" s="209"/>
      <c r="E197" s="210"/>
      <c r="F197" s="208"/>
      <c r="G197" s="211"/>
      <c r="H197" s="211"/>
      <c r="I197" s="211"/>
      <c r="J197" s="211"/>
      <c r="K197" s="211"/>
      <c r="L197" s="211"/>
      <c r="M197" s="211"/>
      <c r="N197" s="211"/>
      <c r="O197" s="212"/>
      <c r="P197" s="213"/>
    </row>
    <row r="198" spans="1:16" ht="19.5" customHeight="1">
      <c r="A198" s="208"/>
      <c r="B198" s="209"/>
      <c r="C198" s="209"/>
      <c r="D198" s="209"/>
      <c r="E198" s="210"/>
      <c r="F198" s="208"/>
      <c r="G198" s="211"/>
      <c r="H198" s="211"/>
      <c r="I198" s="211"/>
      <c r="J198" s="211"/>
      <c r="K198" s="211"/>
      <c r="L198" s="211"/>
      <c r="M198" s="211"/>
      <c r="N198" s="211"/>
      <c r="O198" s="212"/>
      <c r="P198" s="213"/>
    </row>
    <row r="199" spans="1:16" ht="27" customHeight="1">
      <c r="A199" s="208"/>
      <c r="B199" s="209"/>
      <c r="C199" s="209"/>
      <c r="D199" s="209"/>
      <c r="E199" s="214"/>
      <c r="F199" s="208"/>
      <c r="G199" s="211">
        <f>G193+G194</f>
        <v>118015122.35</v>
      </c>
      <c r="H199" s="211">
        <f aca="true" t="shared" si="11" ref="H199:N199">H193+H194</f>
        <v>22462230</v>
      </c>
      <c r="I199" s="211">
        <f t="shared" si="11"/>
        <v>16079513.080000002</v>
      </c>
      <c r="J199" s="211">
        <f t="shared" si="11"/>
        <v>6382716.919999999</v>
      </c>
      <c r="K199" s="211">
        <f t="shared" si="11"/>
        <v>0</v>
      </c>
      <c r="L199" s="211">
        <f t="shared" si="11"/>
        <v>0</v>
      </c>
      <c r="M199" s="211">
        <f t="shared" si="11"/>
        <v>0</v>
      </c>
      <c r="N199" s="211">
        <f t="shared" si="11"/>
        <v>0</v>
      </c>
      <c r="O199" s="212"/>
      <c r="P199" s="213"/>
    </row>
    <row r="200" spans="1:16" ht="17.25" customHeight="1">
      <c r="A200" s="275"/>
      <c r="B200" s="276"/>
      <c r="C200" s="276"/>
      <c r="D200" s="276"/>
      <c r="E200" s="215"/>
      <c r="F200" s="216"/>
      <c r="G200" s="217">
        <f>G192-G199</f>
        <v>0</v>
      </c>
      <c r="H200" s="217">
        <f aca="true" t="shared" si="12" ref="H200:O200">H192-H199</f>
        <v>0</v>
      </c>
      <c r="I200" s="217">
        <f t="shared" si="12"/>
        <v>0</v>
      </c>
      <c r="J200" s="217">
        <f t="shared" si="12"/>
        <v>0</v>
      </c>
      <c r="K200" s="217">
        <f t="shared" si="12"/>
        <v>0</v>
      </c>
      <c r="L200" s="217">
        <f t="shared" si="12"/>
        <v>0</v>
      </c>
      <c r="M200" s="217">
        <f t="shared" si="12"/>
        <v>0</v>
      </c>
      <c r="N200" s="217">
        <f t="shared" si="12"/>
        <v>0</v>
      </c>
      <c r="O200" s="217">
        <f t="shared" si="12"/>
        <v>0</v>
      </c>
      <c r="P200" s="213">
        <f>H192+I192</f>
        <v>38541743.08</v>
      </c>
    </row>
    <row r="202" spans="7:15" ht="18" customHeight="1">
      <c r="G202" s="221">
        <f>G194</f>
        <v>105158608</v>
      </c>
      <c r="H202" s="195"/>
      <c r="I202" s="195"/>
      <c r="J202" s="195"/>
      <c r="K202" s="195"/>
      <c r="L202" s="195"/>
      <c r="M202" s="195"/>
      <c r="N202" s="195"/>
      <c r="O202" s="195"/>
    </row>
    <row r="203" spans="7:15" ht="15" customHeight="1">
      <c r="G203" s="222">
        <v>633100</v>
      </c>
      <c r="H203" s="195"/>
      <c r="I203" s="195"/>
      <c r="J203" s="195"/>
      <c r="K203" s="195"/>
      <c r="L203" s="195"/>
      <c r="M203" s="195"/>
      <c r="N203" s="195"/>
      <c r="O203" s="195"/>
    </row>
    <row r="204" spans="7:15" ht="15" customHeight="1">
      <c r="G204" s="222">
        <v>16260</v>
      </c>
      <c r="H204" s="195"/>
      <c r="I204" s="195"/>
      <c r="J204" s="195"/>
      <c r="K204" s="195"/>
      <c r="L204" s="195"/>
      <c r="M204" s="195"/>
      <c r="N204" s="195"/>
      <c r="O204" s="195"/>
    </row>
    <row r="205" spans="7:15" ht="12">
      <c r="G205" s="222">
        <v>699304</v>
      </c>
      <c r="H205" s="195"/>
      <c r="I205" s="195"/>
      <c r="J205" s="195"/>
      <c r="K205" s="195"/>
      <c r="L205" s="195"/>
      <c r="M205" s="195"/>
      <c r="N205" s="195"/>
      <c r="O205" s="195"/>
    </row>
    <row r="206" spans="7:15" ht="15" customHeight="1">
      <c r="G206" s="222">
        <v>1093798</v>
      </c>
      <c r="H206" s="195"/>
      <c r="I206" s="195"/>
      <c r="J206" s="195"/>
      <c r="K206" s="195"/>
      <c r="L206" s="195"/>
      <c r="M206" s="195"/>
      <c r="N206" s="195"/>
      <c r="O206" s="195"/>
    </row>
    <row r="207" spans="7:15" ht="15" customHeight="1">
      <c r="G207" s="221">
        <f>SUM(G202:G206)</f>
        <v>107601070</v>
      </c>
      <c r="H207" s="195"/>
      <c r="I207" s="195"/>
      <c r="J207" s="195"/>
      <c r="K207" s="195"/>
      <c r="L207" s="195"/>
      <c r="M207" s="195"/>
      <c r="N207" s="195"/>
      <c r="O207" s="195"/>
    </row>
    <row r="208" ht="12.75">
      <c r="G208" s="220"/>
    </row>
    <row r="209" ht="12.75">
      <c r="G209" s="220"/>
    </row>
    <row r="210" ht="12.75">
      <c r="G210" s="220"/>
    </row>
    <row r="211" ht="12.75">
      <c r="G211" s="220"/>
    </row>
    <row r="212" ht="12.75">
      <c r="G212" s="220"/>
    </row>
  </sheetData>
  <sheetProtection/>
  <mergeCells count="156">
    <mergeCell ref="C160:D160"/>
    <mergeCell ref="C93:D93"/>
    <mergeCell ref="C95:D95"/>
    <mergeCell ref="C110:D110"/>
    <mergeCell ref="C119:D119"/>
    <mergeCell ref="C109:D109"/>
    <mergeCell ref="C157:D157"/>
    <mergeCell ref="C141:D141"/>
    <mergeCell ref="C138:D138"/>
    <mergeCell ref="C98:D98"/>
    <mergeCell ref="C154:D154"/>
    <mergeCell ref="C136:D136"/>
    <mergeCell ref="C142:D142"/>
    <mergeCell ref="C101:D101"/>
    <mergeCell ref="C90:D90"/>
    <mergeCell ref="C128:D128"/>
    <mergeCell ref="C127:D127"/>
    <mergeCell ref="C133:D133"/>
    <mergeCell ref="C102:D102"/>
    <mergeCell ref="C134:D134"/>
    <mergeCell ref="C79:D79"/>
    <mergeCell ref="C80:D80"/>
    <mergeCell ref="C84:D84"/>
    <mergeCell ref="C103:D103"/>
    <mergeCell ref="C86:D86"/>
    <mergeCell ref="C96:D96"/>
    <mergeCell ref="C88:D88"/>
    <mergeCell ref="C100:D100"/>
    <mergeCell ref="C99:D99"/>
    <mergeCell ref="C89:D89"/>
    <mergeCell ref="C51:D51"/>
    <mergeCell ref="C52:D52"/>
    <mergeCell ref="C53:D53"/>
    <mergeCell ref="C54:D54"/>
    <mergeCell ref="C55:D55"/>
    <mergeCell ref="C56:D56"/>
    <mergeCell ref="C77:D77"/>
    <mergeCell ref="C78:D78"/>
    <mergeCell ref="C61:D61"/>
    <mergeCell ref="C62:D62"/>
    <mergeCell ref="C73:D73"/>
    <mergeCell ref="C67:D67"/>
    <mergeCell ref="C70:D70"/>
    <mergeCell ref="C158:D158"/>
    <mergeCell ref="C188:D188"/>
    <mergeCell ref="C162:D162"/>
    <mergeCell ref="C184:D184"/>
    <mergeCell ref="C172:D172"/>
    <mergeCell ref="C68:D68"/>
    <mergeCell ref="C69:D69"/>
    <mergeCell ref="C85:D85"/>
    <mergeCell ref="C81:D81"/>
    <mergeCell ref="C82:D82"/>
    <mergeCell ref="A192:E192"/>
    <mergeCell ref="C187:D187"/>
    <mergeCell ref="C190:D190"/>
    <mergeCell ref="C166:D166"/>
    <mergeCell ref="C175:D175"/>
    <mergeCell ref="C168:D168"/>
    <mergeCell ref="C173:D173"/>
    <mergeCell ref="C170:D170"/>
    <mergeCell ref="C165:D165"/>
    <mergeCell ref="C191:D191"/>
    <mergeCell ref="C182:D182"/>
    <mergeCell ref="C176:D176"/>
    <mergeCell ref="C179:D179"/>
    <mergeCell ref="C189:D189"/>
    <mergeCell ref="C185:D185"/>
    <mergeCell ref="C178:D178"/>
    <mergeCell ref="C171:D171"/>
    <mergeCell ref="C164:D164"/>
    <mergeCell ref="C169:D169"/>
    <mergeCell ref="C167:D167"/>
    <mergeCell ref="C23:D23"/>
    <mergeCell ref="C174:D174"/>
    <mergeCell ref="I8:I9"/>
    <mergeCell ref="H8:H9"/>
    <mergeCell ref="C121:D121"/>
    <mergeCell ref="C120:D120"/>
    <mergeCell ref="C130:D130"/>
    <mergeCell ref="C163:D163"/>
    <mergeCell ref="C66:D66"/>
    <mergeCell ref="C17:D17"/>
    <mergeCell ref="E8:E9"/>
    <mergeCell ref="C16:D16"/>
    <mergeCell ref="C20:D20"/>
    <mergeCell ref="C45:D45"/>
    <mergeCell ref="C36:D36"/>
    <mergeCell ref="C155:D155"/>
    <mergeCell ref="C159:D159"/>
    <mergeCell ref="C114:D114"/>
    <mergeCell ref="C44:D44"/>
    <mergeCell ref="C57:D57"/>
    <mergeCell ref="C48:D48"/>
    <mergeCell ref="C83:D83"/>
    <mergeCell ref="C122:D122"/>
    <mergeCell ref="C118:D118"/>
    <mergeCell ref="C74:D74"/>
    <mergeCell ref="C75:D75"/>
    <mergeCell ref="C76:D76"/>
    <mergeCell ref="J8:J9"/>
    <mergeCell ref="C24:D24"/>
    <mergeCell ref="C29:D29"/>
    <mergeCell ref="C34:D34"/>
    <mergeCell ref="C18:D18"/>
    <mergeCell ref="C47:D47"/>
    <mergeCell ref="C11:D11"/>
    <mergeCell ref="C10:D10"/>
    <mergeCell ref="C8:D9"/>
    <mergeCell ref="C15:D15"/>
    <mergeCell ref="C32:D32"/>
    <mergeCell ref="A6:N6"/>
    <mergeCell ref="G8:G9"/>
    <mergeCell ref="A8:A9"/>
    <mergeCell ref="B8:B9"/>
    <mergeCell ref="F8:F9"/>
    <mergeCell ref="C59:D59"/>
    <mergeCell ref="C60:D60"/>
    <mergeCell ref="C63:D63"/>
    <mergeCell ref="C71:D71"/>
    <mergeCell ref="C72:D72"/>
    <mergeCell ref="O8:O9"/>
    <mergeCell ref="K8:N8"/>
    <mergeCell ref="C19:D19"/>
    <mergeCell ref="C42:D42"/>
    <mergeCell ref="C40:D40"/>
    <mergeCell ref="C131:D131"/>
    <mergeCell ref="C21:D21"/>
    <mergeCell ref="C22:D22"/>
    <mergeCell ref="C30:D30"/>
    <mergeCell ref="C31:D31"/>
    <mergeCell ref="C46:D46"/>
    <mergeCell ref="C27:D27"/>
    <mergeCell ref="C28:D28"/>
    <mergeCell ref="C41:D41"/>
    <mergeCell ref="C58:D58"/>
    <mergeCell ref="A200:D200"/>
    <mergeCell ref="A193:D193"/>
    <mergeCell ref="A194:D194"/>
    <mergeCell ref="C35:D35"/>
    <mergeCell ref="C64:D64"/>
    <mergeCell ref="C49:D49"/>
    <mergeCell ref="C65:D65"/>
    <mergeCell ref="C150:D150"/>
    <mergeCell ref="C104:D104"/>
    <mergeCell ref="C132:D132"/>
    <mergeCell ref="C123:D123"/>
    <mergeCell ref="C105:D105"/>
    <mergeCell ref="C144:D144"/>
    <mergeCell ref="C139:D139"/>
    <mergeCell ref="C125:D125"/>
    <mergeCell ref="C126:D126"/>
    <mergeCell ref="C135:D135"/>
    <mergeCell ref="C143:D143"/>
    <mergeCell ref="C106:D106"/>
    <mergeCell ref="C108:D108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2014-11-25T13:11:13Z</cp:lastPrinted>
  <dcterms:created xsi:type="dcterms:W3CDTF">2002-08-13T10:14:59Z</dcterms:created>
  <dcterms:modified xsi:type="dcterms:W3CDTF">2014-11-25T13:14:49Z</dcterms:modified>
  <cp:category/>
  <cp:version/>
  <cp:contentType/>
  <cp:contentStatus/>
</cp:coreProperties>
</file>