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Arkusz1" sheetId="1" r:id="rId1"/>
    <sheet name="Doch i wyd" sheetId="2" r:id="rId2"/>
    <sheet name="Arkusz3" sheetId="3" r:id="rId3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<sst xmlns="http://schemas.openxmlformats.org/spreadsheetml/2006/main" count="180" uniqueCount="97">
  <si>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</si>
  <si>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</si>
  <si>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</si>
  <si>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</si>
  <si>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</si>
  <si>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</si>
  <si>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</si>
  <si>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</si>
  <si>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</si>
  <si>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</si>
  <si>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</si>
  <si>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</si>
  <si>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</si>
  <si>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</si>
  <si>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</si>
  <si>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</si>
  <si>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</si>
  <si>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</si>
  <si>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</si>
  <si>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</si>
  <si>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Wydatki razem (9+12)</t>
  </si>
  <si>
    <t>2.1</t>
  </si>
  <si>
    <t>1.2</t>
  </si>
  <si>
    <t>Program:</t>
  </si>
  <si>
    <t>720; 72095</t>
  </si>
  <si>
    <r>
      <t xml:space="preserve">Środki
z budżetu krajowego        </t>
    </r>
  </si>
  <si>
    <t>Koncepcja zagospodarowania terenu dawnego KPGO Mysiadło</t>
  </si>
  <si>
    <t xml:space="preserve">Działanie </t>
  </si>
  <si>
    <t>Aktywni 50+ w Gminie Lesznowola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</si>
  <si>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</si>
  <si>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</si>
  <si>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</si>
  <si>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</si>
  <si>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</si>
  <si>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</si>
  <si>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</si>
  <si>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</si>
  <si>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</si>
  <si>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</si>
  <si>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"Poznajmy się - Lesznowola Gminą wielu kultur"</t>
  </si>
  <si>
    <t xml:space="preserve">Prpgram </t>
  </si>
  <si>
    <t>1. Działanie skierowane do obywateli państw trzecich, społeczeństwa przyjmującego oraz działania na rzecz budowania dialogu międzykulturowego</t>
  </si>
  <si>
    <t>750;75095</t>
  </si>
  <si>
    <t xml:space="preserve">Rozwój elektronicznej  administracji w samorządach woj. mazowieckiego wspomagającej niwelowanie dwudzielności potencjału województwa </t>
  </si>
  <si>
    <t>wydatki razem</t>
  </si>
  <si>
    <t>Budżet europejski</t>
  </si>
  <si>
    <t xml:space="preserve">Budżet państwa </t>
  </si>
  <si>
    <t>OGÓŁEM</t>
  </si>
  <si>
    <t>UE</t>
  </si>
  <si>
    <t>dochody razem</t>
  </si>
  <si>
    <t>Przeciwdzialania wykluczeniu cyfrowemu oraz podnoszenie kompetencji cyfrowych w Gminie Lesznowola</t>
  </si>
  <si>
    <t>Ogółem na projekt</t>
  </si>
  <si>
    <t>Przyspieszenie wzrostu konkurencyj ności województwa mazowieckiego, przez budowanie społ inf i gospod opartej na wiedzy poprzez stworzenie zintegrowanych baz wiedzy o Mazowszu</t>
  </si>
  <si>
    <t>"Programowanie rozwoju Obszaru Metropolitalnego Warszawy - PROM</t>
  </si>
  <si>
    <t>710; 71095</t>
  </si>
  <si>
    <t>Programowanie rozwoju Obszaru Metropolitalnego Warszawy - PROM</t>
  </si>
  <si>
    <t>OGÓŁEM WYDAT</t>
  </si>
  <si>
    <t>Razem WYD  majątkowe</t>
  </si>
  <si>
    <t>Razem wyd  bieżące</t>
  </si>
  <si>
    <t>Razem doch majątkowe</t>
  </si>
  <si>
    <t>Razem doch bieżące</t>
  </si>
  <si>
    <t>,</t>
  </si>
  <si>
    <t>Dochody wpływające</t>
  </si>
  <si>
    <r>
      <t>Przyspieszenie wzrostu konkurencyj ności województwa mazo</t>
    </r>
    <r>
      <rPr>
        <b/>
        <sz val="6"/>
        <rFont val="Cambria"/>
        <family val="1"/>
      </rPr>
      <t>wieckiego, przez budowanie społeczeństwa informatycznego i gospodarki opartej na wiedzy poprzez stworzenie zintegrowanych baz wiedzy o Mazowszu-</t>
    </r>
  </si>
  <si>
    <t>WYDATKI</t>
  </si>
  <si>
    <t>DOCHODY</t>
  </si>
  <si>
    <t>2.2</t>
  </si>
  <si>
    <t>Przeciwdziałanie wykluczeniu cyfrowemu oraz podnoszenie kompetencji cyfrowych w Gminie Lesznowola</t>
  </si>
  <si>
    <t>2.3</t>
  </si>
  <si>
    <t>z tego: 2015 r.</t>
  </si>
  <si>
    <t>2016r.</t>
  </si>
  <si>
    <t>2016 r.</t>
  </si>
  <si>
    <t>1.</t>
  </si>
  <si>
    <t>Program Operacyjny Infrastruktura i Środowisko 2007-2013</t>
  </si>
  <si>
    <t>9.3. Termomodernizacja obiektów użyteczności publicznej - plany gospodarki niskoemisyjnej</t>
  </si>
  <si>
    <t>900; 90095</t>
  </si>
  <si>
    <t>Opracowanie planu gospodarki niskoemisyjnej dla Gminy Lesznowola</t>
  </si>
  <si>
    <t>2.4</t>
  </si>
  <si>
    <t>2015 r.</t>
  </si>
  <si>
    <t>150;15011</t>
  </si>
  <si>
    <t>Wydatki  na programy i projekty realizowane ze środków pochodzących z funduszy strukturalnych i Funduszu Spójności w 2015r. - po zmianach</t>
  </si>
  <si>
    <t>I. Tworzenie warunków dla rozwoju potencjału innowacyjnego i przedsiębiorczości na Mazowszu</t>
  </si>
  <si>
    <t>Przyspieszenie wzrostu konkurencyjności województwa mazowieckiego, przez budowanie społeczeństwa informacyjnego i gospodarki opartej na wiedzy poprzez stworzenie zintegrowanych baz wiedzy o Mazowszu</t>
  </si>
  <si>
    <t>1.7     Promocja gospodarcza</t>
  </si>
  <si>
    <t>II.  Przyspieszenie e-Rozwoju Mazowsza</t>
  </si>
  <si>
    <t>2.2 Rozwój e-usług</t>
  </si>
  <si>
    <t>1.3</t>
  </si>
  <si>
    <t xml:space="preserve"> Program Operacyjny Innowacyjna Gospodarka 2007-2013</t>
  </si>
  <si>
    <t>8. Społeczeństwo informacyjne – zwiększanie innowacyjności gospodarki</t>
  </si>
  <si>
    <t xml:space="preserve">8.3. Przeciwdziałanie wykluczeniu cyfrowemu – eInclusion </t>
  </si>
  <si>
    <t>Regionalny Program Operacyjny Województwa Mazowieckiego 2007–2013</t>
  </si>
  <si>
    <t xml:space="preserve"> Program Operacyjny Pomoc techniczna 2007-2013</t>
  </si>
  <si>
    <t>Wielokulturowa szkoła w gminie  Lesznowola</t>
  </si>
  <si>
    <r>
      <t xml:space="preserve">Europejski fundusz na rzecz </t>
    </r>
    <r>
      <rPr>
        <b/>
        <i/>
        <sz val="8"/>
        <rFont val="Cambria"/>
        <family val="1"/>
      </rPr>
      <t>I</t>
    </r>
    <r>
      <rPr>
        <b/>
        <sz val="8"/>
        <rFont val="Cambria"/>
        <family val="1"/>
      </rPr>
      <t>ntegracji Obywateli Państw Trzecich. Program 2013</t>
    </r>
  </si>
  <si>
    <t>Priorztet</t>
  </si>
  <si>
    <t>IX. Infrastruktura energetyczna przyjazna środowisku i efektywności energetycznej</t>
  </si>
  <si>
    <t>Tabela Nr 3                                                                      do Uchwały Nr 127/XII/2015                                        Rady  Gminy Lesznowola                              z dnia 11 września 2015r.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</si>
</sst>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60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 CE"/>
      <family val="0"/>
    </font>
    <font>
      <b/>
      <sz val="6"/>
      <name val="Cambria"/>
      <family val="1"/>
    </font>
    <font>
      <b/>
      <sz val="8"/>
      <name val="Cambria"/>
      <family val="1"/>
    </font>
    <font>
      <b/>
      <i/>
      <sz val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8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name val="Cambria"/>
      <family val="1"/>
    </font>
    <font>
      <b/>
      <sz val="7"/>
      <name val="Cambria"/>
      <family val="1"/>
    </font>
    <font>
      <sz val="9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mbria"/>
      <family val="1"/>
    </font>
    <font>
      <sz val="10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2" applyFont="1" applyAlignment="1">
      <alignment horizontal="left" vertical="center"/>
      <protection/>
    </xf>
    <xf numFmtId="0" fontId="29" fillId="33" borderId="10" xfId="52" applyFont="1" applyFill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30" fillId="34" borderId="10" xfId="52" applyFont="1" applyFill="1" applyBorder="1" applyAlignment="1">
      <alignment horizontal="center" vertical="center"/>
      <protection/>
    </xf>
    <xf numFmtId="0" fontId="31" fillId="0" borderId="10" xfId="52" applyFont="1" applyBorder="1" applyAlignment="1">
      <alignment horizontal="left" vertical="center"/>
      <protection/>
    </xf>
    <xf numFmtId="0" fontId="31" fillId="0" borderId="11" xfId="52" applyFont="1" applyBorder="1" applyAlignment="1">
      <alignment horizontal="left" vertical="center"/>
      <protection/>
    </xf>
    <xf numFmtId="0" fontId="31" fillId="0" borderId="12" xfId="52" applyFont="1" applyBorder="1" applyAlignment="1">
      <alignment horizontal="left" vertical="center"/>
      <protection/>
    </xf>
    <xf numFmtId="0" fontId="31" fillId="0" borderId="13" xfId="52" applyFont="1" applyBorder="1" applyAlignment="1">
      <alignment horizontal="left" vertical="center"/>
      <protection/>
    </xf>
    <xf numFmtId="3" fontId="31" fillId="0" borderId="10" xfId="52" applyNumberFormat="1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left" vertical="center"/>
      <protection/>
    </xf>
    <xf numFmtId="0" fontId="29" fillId="0" borderId="14" xfId="52" applyFont="1" applyBorder="1" applyAlignment="1">
      <alignment horizontal="left" vertical="center"/>
      <protection/>
    </xf>
    <xf numFmtId="0" fontId="28" fillId="0" borderId="14" xfId="52" applyFont="1" applyBorder="1" applyAlignment="1">
      <alignment horizontal="left" vertical="center"/>
      <protection/>
    </xf>
    <xf numFmtId="0" fontId="28" fillId="0" borderId="14" xfId="52" applyFont="1" applyBorder="1" applyAlignment="1" quotePrefix="1">
      <alignment horizontal="left" vertical="center"/>
      <protection/>
    </xf>
    <xf numFmtId="0" fontId="29" fillId="0" borderId="15" xfId="52" applyFont="1" applyBorder="1" applyAlignment="1">
      <alignment horizontal="left" vertical="center"/>
      <protection/>
    </xf>
    <xf numFmtId="0" fontId="28" fillId="0" borderId="15" xfId="52" applyFont="1" applyBorder="1" applyAlignment="1">
      <alignment horizontal="left" vertical="center"/>
      <protection/>
    </xf>
    <xf numFmtId="0" fontId="28" fillId="34" borderId="16" xfId="52" applyFont="1" applyFill="1" applyBorder="1" applyAlignment="1">
      <alignment horizontal="right" vertical="center"/>
      <protection/>
    </xf>
    <xf numFmtId="0" fontId="29" fillId="0" borderId="16" xfId="52" applyFont="1" applyBorder="1" applyAlignment="1">
      <alignment horizontal="left" vertical="center"/>
      <protection/>
    </xf>
    <xf numFmtId="0" fontId="28" fillId="0" borderId="16" xfId="52" applyFont="1" applyBorder="1" applyAlignment="1">
      <alignment horizontal="left" vertical="center"/>
      <protection/>
    </xf>
    <xf numFmtId="3" fontId="28" fillId="0" borderId="16" xfId="52" applyNumberFormat="1" applyFont="1" applyBorder="1" applyAlignment="1">
      <alignment horizontal="right" vertical="center"/>
      <protection/>
    </xf>
    <xf numFmtId="3" fontId="28" fillId="0" borderId="17" xfId="52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34" borderId="14" xfId="0" applyNumberFormat="1" applyFont="1" applyFill="1" applyBorder="1" applyAlignment="1">
      <alignment horizontal="right" vertical="center" wrapText="1"/>
    </xf>
    <xf numFmtId="3" fontId="28" fillId="0" borderId="14" xfId="52" applyNumberFormat="1" applyFont="1" applyBorder="1" applyAlignment="1">
      <alignment horizontal="right" vertical="center"/>
      <protection/>
    </xf>
    <xf numFmtId="3" fontId="28" fillId="0" borderId="18" xfId="52" applyNumberFormat="1" applyFont="1" applyBorder="1" applyAlignment="1">
      <alignment horizontal="right" vertical="center"/>
      <protection/>
    </xf>
    <xf numFmtId="3" fontId="28" fillId="34" borderId="14" xfId="52" applyNumberFormat="1" applyFont="1" applyFill="1" applyBorder="1" applyAlignment="1">
      <alignment horizontal="right" vertical="center"/>
      <protection/>
    </xf>
    <xf numFmtId="0" fontId="28" fillId="0" borderId="0" xfId="52" applyFont="1" applyBorder="1" applyAlignment="1">
      <alignment horizontal="left" vertical="center"/>
      <protection/>
    </xf>
    <xf numFmtId="0" fontId="29" fillId="0" borderId="0" xfId="52" applyFont="1" applyBorder="1" applyAlignment="1">
      <alignment horizontal="left" vertical="center"/>
      <protection/>
    </xf>
    <xf numFmtId="0" fontId="29" fillId="0" borderId="10" xfId="52" applyFont="1" applyBorder="1" applyAlignment="1">
      <alignment horizontal="left" vertical="center" wrapText="1"/>
      <protection/>
    </xf>
    <xf numFmtId="0" fontId="32" fillId="0" borderId="0" xfId="52" applyFont="1" applyBorder="1" applyAlignment="1">
      <alignment horizontal="left" vertical="center"/>
      <protection/>
    </xf>
    <xf numFmtId="3" fontId="31" fillId="0" borderId="0" xfId="52" applyNumberFormat="1" applyFont="1" applyBorder="1" applyAlignment="1">
      <alignment horizontal="left" vertical="center"/>
      <protection/>
    </xf>
    <xf numFmtId="3" fontId="6" fillId="0" borderId="0" xfId="52" applyNumberFormat="1" applyFont="1" applyBorder="1" applyAlignment="1">
      <alignment horizontal="left" vertical="center"/>
      <protection/>
    </xf>
    <xf numFmtId="0" fontId="31" fillId="0" borderId="19" xfId="52" applyFont="1" applyBorder="1" applyAlignment="1">
      <alignment horizontal="left" vertical="center"/>
      <protection/>
    </xf>
    <xf numFmtId="3" fontId="31" fillId="0" borderId="19" xfId="52" applyNumberFormat="1" applyFont="1" applyBorder="1" applyAlignment="1">
      <alignment horizontal="right" vertical="center"/>
      <protection/>
    </xf>
    <xf numFmtId="0" fontId="29" fillId="0" borderId="20" xfId="52" applyFont="1" applyBorder="1" applyAlignment="1">
      <alignment horizontal="left" vertical="center"/>
      <protection/>
    </xf>
    <xf numFmtId="0" fontId="29" fillId="0" borderId="21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34" borderId="21" xfId="0" applyNumberFormat="1" applyFont="1" applyFill="1" applyBorder="1" applyAlignment="1">
      <alignment horizontal="right" vertical="center" wrapText="1"/>
    </xf>
    <xf numFmtId="0" fontId="28" fillId="0" borderId="20" xfId="52" applyFont="1" applyBorder="1" applyAlignment="1">
      <alignment horizontal="left" vertical="center"/>
      <protection/>
    </xf>
    <xf numFmtId="3" fontId="28" fillId="0" borderId="20" xfId="52" applyNumberFormat="1" applyFont="1" applyBorder="1" applyAlignment="1">
      <alignment horizontal="right" vertical="center"/>
      <protection/>
    </xf>
    <xf numFmtId="3" fontId="28" fillId="0" borderId="22" xfId="52" applyNumberFormat="1" applyFont="1" applyBorder="1" applyAlignment="1">
      <alignment horizontal="right" vertical="center"/>
      <protection/>
    </xf>
    <xf numFmtId="3" fontId="28" fillId="34" borderId="20" xfId="52" applyNumberFormat="1" applyFont="1" applyFill="1" applyBorder="1" applyAlignment="1">
      <alignment horizontal="right" vertical="center"/>
      <protection/>
    </xf>
    <xf numFmtId="0" fontId="28" fillId="34" borderId="20" xfId="52" applyFont="1" applyFill="1" applyBorder="1" applyAlignment="1">
      <alignment horizontal="right" vertical="center"/>
      <protection/>
    </xf>
    <xf numFmtId="3" fontId="28" fillId="34" borderId="16" xfId="52" applyNumberFormat="1" applyFont="1" applyFill="1" applyBorder="1" applyAlignment="1">
      <alignment horizontal="right" vertical="center"/>
      <protection/>
    </xf>
    <xf numFmtId="3" fontId="6" fillId="0" borderId="23" xfId="0" applyNumberFormat="1" applyFont="1" applyBorder="1" applyAlignment="1">
      <alignment horizontal="right" vertical="center" wrapText="1"/>
    </xf>
    <xf numFmtId="0" fontId="28" fillId="0" borderId="24" xfId="52" applyFont="1" applyBorder="1" applyAlignment="1">
      <alignment horizontal="left" vertical="center"/>
      <protection/>
    </xf>
    <xf numFmtId="0" fontId="27" fillId="0" borderId="0" xfId="0" applyFont="1" applyAlignment="1">
      <alignment horizontal="left" vertical="center"/>
    </xf>
    <xf numFmtId="3" fontId="31" fillId="33" borderId="13" xfId="0" applyNumberFormat="1" applyFont="1" applyFill="1" applyBorder="1" applyAlignment="1">
      <alignment horizontal="right" vertical="center"/>
    </xf>
    <xf numFmtId="0" fontId="29" fillId="33" borderId="13" xfId="52" applyFont="1" applyFill="1" applyBorder="1" applyAlignment="1">
      <alignment horizontal="center" vertical="center" wrapText="1"/>
      <protection/>
    </xf>
    <xf numFmtId="0" fontId="29" fillId="33" borderId="10" xfId="52" applyFont="1" applyFill="1" applyBorder="1" applyAlignment="1">
      <alignment horizontal="center" vertical="center" wrapText="1"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30" fillId="34" borderId="11" xfId="52" applyFont="1" applyFill="1" applyBorder="1" applyAlignment="1">
      <alignment horizontal="center" vertical="center"/>
      <protection/>
    </xf>
    <xf numFmtId="0" fontId="30" fillId="34" borderId="13" xfId="52" applyFont="1" applyFill="1" applyBorder="1" applyAlignment="1">
      <alignment horizontal="center" vertical="center"/>
      <protection/>
    </xf>
    <xf numFmtId="0" fontId="28" fillId="6" borderId="16" xfId="52" applyFont="1" applyFill="1" applyBorder="1" applyAlignment="1">
      <alignment horizontal="right" vertical="center"/>
      <protection/>
    </xf>
    <xf numFmtId="3" fontId="6" fillId="6" borderId="14" xfId="0" applyNumberFormat="1" applyFont="1" applyFill="1" applyBorder="1" applyAlignment="1">
      <alignment horizontal="right" vertical="center" wrapText="1"/>
    </xf>
    <xf numFmtId="3" fontId="28" fillId="6" borderId="14" xfId="52" applyNumberFormat="1" applyFont="1" applyFill="1" applyBorder="1" applyAlignment="1">
      <alignment horizontal="right" vertical="center"/>
      <protection/>
    </xf>
    <xf numFmtId="3" fontId="6" fillId="6" borderId="21" xfId="0" applyNumberFormat="1" applyFont="1" applyFill="1" applyBorder="1" applyAlignment="1">
      <alignment horizontal="right" vertical="center" wrapText="1"/>
    </xf>
    <xf numFmtId="3" fontId="28" fillId="6" borderId="20" xfId="52" applyNumberFormat="1" applyFont="1" applyFill="1" applyBorder="1" applyAlignment="1">
      <alignment horizontal="right" vertical="center"/>
      <protection/>
    </xf>
    <xf numFmtId="3" fontId="28" fillId="6" borderId="16" xfId="52" applyNumberFormat="1" applyFont="1" applyFill="1" applyBorder="1" applyAlignment="1">
      <alignment horizontal="right" vertical="center"/>
      <protection/>
    </xf>
    <xf numFmtId="0" fontId="28" fillId="6" borderId="0" xfId="52" applyFont="1" applyFill="1" applyBorder="1" applyAlignment="1">
      <alignment horizontal="left" vertical="center"/>
      <protection/>
    </xf>
    <xf numFmtId="0" fontId="29" fillId="35" borderId="12" xfId="52" applyFont="1" applyFill="1" applyBorder="1" applyAlignment="1">
      <alignment horizontal="left" vertical="center"/>
      <protection/>
    </xf>
    <xf numFmtId="0" fontId="28" fillId="35" borderId="12" xfId="52" applyFont="1" applyFill="1" applyBorder="1" applyAlignment="1">
      <alignment horizontal="left" vertical="center"/>
      <protection/>
    </xf>
    <xf numFmtId="3" fontId="28" fillId="35" borderId="12" xfId="52" applyNumberFormat="1" applyFont="1" applyFill="1" applyBorder="1" applyAlignment="1">
      <alignment horizontal="right" vertical="center"/>
      <protection/>
    </xf>
    <xf numFmtId="0" fontId="28" fillId="35" borderId="12" xfId="52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6" fillId="12" borderId="10" xfId="0" applyFont="1" applyFill="1" applyBorder="1" applyAlignment="1">
      <alignment horizontal="left" vertical="center" wrapText="1"/>
    </xf>
    <xf numFmtId="3" fontId="1" fillId="12" borderId="10" xfId="0" applyNumberFormat="1" applyFont="1" applyFill="1" applyBorder="1" applyAlignment="1">
      <alignment horizontal="center" vertical="center"/>
    </xf>
    <xf numFmtId="0" fontId="34" fillId="19" borderId="10" xfId="0" applyFont="1" applyFill="1" applyBorder="1" applyAlignment="1">
      <alignment horizontal="left" vertical="center" wrapText="1"/>
    </xf>
    <xf numFmtId="3" fontId="1" fillId="19" borderId="10" xfId="0" applyNumberFormat="1" applyFont="1" applyFill="1" applyBorder="1" applyAlignment="1">
      <alignment vertical="center"/>
    </xf>
    <xf numFmtId="3" fontId="0" fillId="3" borderId="10" xfId="0" applyNumberForma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3" fontId="32" fillId="36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5" fillId="12" borderId="10" xfId="0" applyFont="1" applyFill="1" applyBorder="1" applyAlignment="1">
      <alignment horizontal="left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36" fillId="8" borderId="10" xfId="0" applyFon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/>
    </xf>
    <xf numFmtId="3" fontId="1" fillId="8" borderId="10" xfId="0" applyNumberFormat="1" applyFont="1" applyFill="1" applyBorder="1" applyAlignment="1">
      <alignment horizontal="center" vertical="center"/>
    </xf>
    <xf numFmtId="3" fontId="1" fillId="8" borderId="10" xfId="0" applyNumberFormat="1" applyFont="1" applyFill="1" applyBorder="1" applyAlignment="1">
      <alignment vertical="center"/>
    </xf>
    <xf numFmtId="0" fontId="36" fillId="37" borderId="10" xfId="0" applyFont="1" applyFill="1" applyBorder="1" applyAlignment="1">
      <alignment horizontal="center" vertical="center" wrapText="1"/>
    </xf>
    <xf numFmtId="0" fontId="36" fillId="38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1" fillId="12" borderId="10" xfId="0" applyFont="1" applyFill="1" applyBorder="1" applyAlignment="1">
      <alignment horizontal="left" vertical="center" wrapText="1"/>
    </xf>
    <xf numFmtId="0" fontId="28" fillId="0" borderId="15" xfId="52" applyFont="1" applyBorder="1" applyAlignment="1">
      <alignment vertical="center"/>
      <protection/>
    </xf>
    <xf numFmtId="3" fontId="28" fillId="0" borderId="15" xfId="52" applyNumberFormat="1" applyFont="1" applyBorder="1" applyAlignment="1">
      <alignment vertical="center"/>
      <protection/>
    </xf>
    <xf numFmtId="3" fontId="28" fillId="0" borderId="25" xfId="52" applyNumberFormat="1" applyFont="1" applyBorder="1" applyAlignment="1">
      <alignment vertical="center"/>
      <protection/>
    </xf>
    <xf numFmtId="3" fontId="28" fillId="34" borderId="15" xfId="52" applyNumberFormat="1" applyFont="1" applyFill="1" applyBorder="1" applyAlignment="1">
      <alignment vertical="center"/>
      <protection/>
    </xf>
    <xf numFmtId="3" fontId="28" fillId="6" borderId="15" xfId="52" applyNumberFormat="1" applyFont="1" applyFill="1" applyBorder="1" applyAlignment="1">
      <alignment vertical="center"/>
      <protection/>
    </xf>
    <xf numFmtId="0" fontId="28" fillId="34" borderId="15" xfId="52" applyFont="1" applyFill="1" applyBorder="1" applyAlignment="1">
      <alignment vertical="center"/>
      <protection/>
    </xf>
    <xf numFmtId="3" fontId="31" fillId="0" borderId="26" xfId="52" applyNumberFormat="1" applyFont="1" applyBorder="1" applyAlignment="1">
      <alignment horizontal="right" vertical="center"/>
      <protection/>
    </xf>
    <xf numFmtId="3" fontId="31" fillId="0" borderId="27" xfId="52" applyNumberFormat="1" applyFont="1" applyBorder="1" applyAlignment="1">
      <alignment horizontal="right" vertical="center"/>
      <protection/>
    </xf>
    <xf numFmtId="0" fontId="29" fillId="0" borderId="21" xfId="52" applyFont="1" applyBorder="1" applyAlignment="1">
      <alignment horizontal="left" vertical="center"/>
      <protection/>
    </xf>
    <xf numFmtId="0" fontId="29" fillId="0" borderId="26" xfId="52" applyFont="1" applyBorder="1" applyAlignment="1">
      <alignment horizontal="left" vertical="center"/>
      <protection/>
    </xf>
    <xf numFmtId="0" fontId="29" fillId="0" borderId="19" xfId="0" applyFont="1" applyBorder="1" applyAlignment="1">
      <alignment horizontal="lef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34" borderId="19" xfId="0" applyNumberFormat="1" applyFont="1" applyFill="1" applyBorder="1" applyAlignment="1">
      <alignment horizontal="right" vertical="center" wrapText="1"/>
    </xf>
    <xf numFmtId="3" fontId="6" fillId="6" borderId="19" xfId="0" applyNumberFormat="1" applyFont="1" applyFill="1" applyBorder="1" applyAlignment="1">
      <alignment horizontal="right" vertical="center" wrapText="1"/>
    </xf>
    <xf numFmtId="0" fontId="28" fillId="0" borderId="16" xfId="52" applyFont="1" applyBorder="1" applyAlignment="1">
      <alignment vertical="center"/>
      <protection/>
    </xf>
    <xf numFmtId="3" fontId="28" fillId="0" borderId="16" xfId="52" applyNumberFormat="1" applyFont="1" applyBorder="1" applyAlignment="1">
      <alignment vertical="center"/>
      <protection/>
    </xf>
    <xf numFmtId="3" fontId="28" fillId="0" borderId="17" xfId="52" applyNumberFormat="1" applyFont="1" applyBorder="1" applyAlignment="1">
      <alignment vertical="center"/>
      <protection/>
    </xf>
    <xf numFmtId="3" fontId="28" fillId="34" borderId="16" xfId="52" applyNumberFormat="1" applyFont="1" applyFill="1" applyBorder="1" applyAlignment="1">
      <alignment vertical="center"/>
      <protection/>
    </xf>
    <xf numFmtId="3" fontId="28" fillId="6" borderId="16" xfId="52" applyNumberFormat="1" applyFont="1" applyFill="1" applyBorder="1" applyAlignment="1">
      <alignment vertical="center"/>
      <protection/>
    </xf>
    <xf numFmtId="0" fontId="28" fillId="34" borderId="16" xfId="52" applyFont="1" applyFill="1" applyBorder="1" applyAlignment="1">
      <alignment vertical="center"/>
      <protection/>
    </xf>
    <xf numFmtId="165" fontId="28" fillId="0" borderId="0" xfId="0" applyNumberFormat="1" applyFont="1" applyBorder="1" applyAlignment="1">
      <alignment horizontal="center" vertical="center"/>
    </xf>
    <xf numFmtId="0" fontId="28" fillId="0" borderId="26" xfId="52" applyFont="1" applyBorder="1" applyAlignment="1">
      <alignment vertical="center"/>
      <protection/>
    </xf>
    <xf numFmtId="3" fontId="28" fillId="0" borderId="26" xfId="52" applyNumberFormat="1" applyFont="1" applyBorder="1" applyAlignment="1">
      <alignment vertical="center"/>
      <protection/>
    </xf>
    <xf numFmtId="3" fontId="28" fillId="35" borderId="26" xfId="52" applyNumberFormat="1" applyFont="1" applyFill="1" applyBorder="1" applyAlignment="1">
      <alignment vertical="center"/>
      <protection/>
    </xf>
    <xf numFmtId="0" fontId="28" fillId="35" borderId="26" xfId="52" applyFont="1" applyFill="1" applyBorder="1" applyAlignment="1">
      <alignment vertical="center"/>
      <protection/>
    </xf>
    <xf numFmtId="0" fontId="29" fillId="0" borderId="20" xfId="0" applyFont="1" applyBorder="1" applyAlignment="1">
      <alignment horizontal="left" vertical="center" wrapText="1"/>
    </xf>
    <xf numFmtId="0" fontId="29" fillId="6" borderId="10" xfId="52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vertical="center"/>
    </xf>
    <xf numFmtId="0" fontId="0" fillId="35" borderId="12" xfId="0" applyFill="1" applyBorder="1" applyAlignment="1">
      <alignment horizontal="left" vertical="center"/>
    </xf>
    <xf numFmtId="0" fontId="29" fillId="0" borderId="20" xfId="52" applyFont="1" applyBorder="1" applyAlignment="1">
      <alignment horizontal="left" vertical="center"/>
      <protection/>
    </xf>
    <xf numFmtId="0" fontId="29" fillId="35" borderId="26" xfId="52" applyFont="1" applyFill="1" applyBorder="1" applyAlignment="1">
      <alignment horizontal="left" vertical="center"/>
      <protection/>
    </xf>
    <xf numFmtId="0" fontId="28" fillId="35" borderId="26" xfId="52" applyFont="1" applyFill="1" applyBorder="1" applyAlignment="1">
      <alignment horizontal="left" vertical="center"/>
      <protection/>
    </xf>
    <xf numFmtId="3" fontId="28" fillId="35" borderId="26" xfId="52" applyNumberFormat="1" applyFont="1" applyFill="1" applyBorder="1" applyAlignment="1">
      <alignment horizontal="right" vertical="center"/>
      <protection/>
    </xf>
    <xf numFmtId="0" fontId="28" fillId="35" borderId="26" xfId="52" applyFont="1" applyFill="1" applyBorder="1" applyAlignment="1">
      <alignment horizontal="right" vertical="center"/>
      <protection/>
    </xf>
    <xf numFmtId="0" fontId="29" fillId="35" borderId="0" xfId="0" applyFont="1" applyFill="1" applyBorder="1" applyAlignment="1">
      <alignment horizontal="left" vertical="center"/>
    </xf>
    <xf numFmtId="0" fontId="29" fillId="35" borderId="0" xfId="52" applyFont="1" applyFill="1" applyBorder="1" applyAlignment="1">
      <alignment horizontal="left" vertical="center"/>
      <protection/>
    </xf>
    <xf numFmtId="0" fontId="28" fillId="35" borderId="0" xfId="52" applyFont="1" applyFill="1" applyBorder="1" applyAlignment="1">
      <alignment horizontal="left" vertical="center"/>
      <protection/>
    </xf>
    <xf numFmtId="3" fontId="28" fillId="35" borderId="0" xfId="52" applyNumberFormat="1" applyFont="1" applyFill="1" applyBorder="1" applyAlignment="1">
      <alignment horizontal="right" vertical="center"/>
      <protection/>
    </xf>
    <xf numFmtId="0" fontId="28" fillId="35" borderId="0" xfId="52" applyFont="1" applyFill="1" applyBorder="1" applyAlignment="1">
      <alignment horizontal="right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58" fillId="0" borderId="11" xfId="52" applyFont="1" applyBorder="1" applyAlignment="1">
      <alignment horizontal="center" vertical="center"/>
      <protection/>
    </xf>
    <xf numFmtId="0" fontId="29" fillId="0" borderId="19" xfId="52" applyFont="1" applyBorder="1" applyAlignment="1">
      <alignment horizontal="left" vertical="center"/>
      <protection/>
    </xf>
    <xf numFmtId="0" fontId="29" fillId="0" borderId="21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31" fillId="0" borderId="28" xfId="52" applyFont="1" applyBorder="1" applyAlignment="1">
      <alignment horizontal="left" vertical="center"/>
      <protection/>
    </xf>
    <xf numFmtId="0" fontId="31" fillId="0" borderId="26" xfId="52" applyFont="1" applyBorder="1" applyAlignment="1">
      <alignment horizontal="left" vertical="center"/>
      <protection/>
    </xf>
    <xf numFmtId="0" fontId="0" fillId="35" borderId="26" xfId="0" applyFill="1" applyBorder="1" applyAlignment="1">
      <alignment horizontal="left" vertical="center"/>
    </xf>
    <xf numFmtId="0" fontId="29" fillId="35" borderId="10" xfId="52" applyFont="1" applyFill="1" applyBorder="1" applyAlignment="1">
      <alignment horizontal="left" vertical="center"/>
      <protection/>
    </xf>
    <xf numFmtId="0" fontId="28" fillId="35" borderId="10" xfId="52" applyFont="1" applyFill="1" applyBorder="1" applyAlignment="1">
      <alignment horizontal="left" vertical="center"/>
      <protection/>
    </xf>
    <xf numFmtId="3" fontId="28" fillId="35" borderId="10" xfId="52" applyNumberFormat="1" applyFont="1" applyFill="1" applyBorder="1" applyAlignment="1">
      <alignment horizontal="right" vertical="center"/>
      <protection/>
    </xf>
    <xf numFmtId="0" fontId="28" fillId="35" borderId="10" xfId="52" applyFont="1" applyFill="1" applyBorder="1" applyAlignment="1">
      <alignment horizontal="right" vertical="center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left" vertical="center"/>
    </xf>
    <xf numFmtId="0" fontId="29" fillId="35" borderId="19" xfId="0" applyFont="1" applyFill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9" fillId="0" borderId="19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0" borderId="11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1" fillId="0" borderId="28" xfId="52" applyFont="1" applyBorder="1" applyAlignment="1">
      <alignment horizontal="left" vertical="center"/>
      <protection/>
    </xf>
    <xf numFmtId="0" fontId="31" fillId="0" borderId="26" xfId="52" applyFont="1" applyBorder="1" applyAlignment="1">
      <alignment horizontal="left" vertical="center"/>
      <protection/>
    </xf>
    <xf numFmtId="0" fontId="31" fillId="0" borderId="27" xfId="52" applyFont="1" applyBorder="1" applyAlignment="1">
      <alignment horizontal="left" vertical="center"/>
      <protection/>
    </xf>
    <xf numFmtId="0" fontId="0" fillId="0" borderId="13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6" fillId="0" borderId="28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 vertical="center"/>
      <protection/>
    </xf>
    <xf numFmtId="0" fontId="6" fillId="0" borderId="27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3" fontId="6" fillId="35" borderId="11" xfId="52" applyNumberFormat="1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35" borderId="11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19" xfId="52" applyFont="1" applyBorder="1" applyAlignment="1">
      <alignment horizontal="left" vertical="center"/>
      <protection/>
    </xf>
    <xf numFmtId="0" fontId="29" fillId="0" borderId="21" xfId="52" applyFont="1" applyBorder="1" applyAlignment="1">
      <alignment horizontal="left" vertical="center"/>
      <protection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28" fillId="0" borderId="19" xfId="0" applyNumberFormat="1" applyFont="1" applyBorder="1" applyAlignment="1">
      <alignment horizontal="center" vertical="center"/>
    </xf>
    <xf numFmtId="165" fontId="28" fillId="0" borderId="21" xfId="0" applyNumberFormat="1" applyFont="1" applyBorder="1" applyAlignment="1">
      <alignment horizontal="center" vertical="center"/>
    </xf>
    <xf numFmtId="165" fontId="28" fillId="0" borderId="29" xfId="0" applyNumberFormat="1" applyFont="1" applyBorder="1" applyAlignment="1">
      <alignment horizontal="center" vertical="center"/>
    </xf>
    <xf numFmtId="0" fontId="6" fillId="0" borderId="22" xfId="52" applyFont="1" applyBorder="1" applyAlignment="1">
      <alignment horizontal="center" vertical="center"/>
      <protection/>
    </xf>
    <xf numFmtId="0" fontId="6" fillId="0" borderId="30" xfId="52" applyFont="1" applyBorder="1" applyAlignment="1">
      <alignment horizontal="center" vertical="center"/>
      <protection/>
    </xf>
    <xf numFmtId="0" fontId="6" fillId="0" borderId="31" xfId="52" applyFont="1" applyBorder="1" applyAlignment="1">
      <alignment horizontal="center" vertical="center"/>
      <protection/>
    </xf>
    <xf numFmtId="0" fontId="29" fillId="35" borderId="10" xfId="52" applyFont="1" applyFill="1" applyBorder="1" applyAlignment="1">
      <alignment horizontal="center" vertical="center"/>
      <protection/>
    </xf>
    <xf numFmtId="0" fontId="29" fillId="6" borderId="19" xfId="52" applyFont="1" applyFill="1" applyBorder="1" applyAlignment="1">
      <alignment horizontal="center" vertical="center" wrapText="1"/>
      <protection/>
    </xf>
    <xf numFmtId="0" fontId="0" fillId="6" borderId="29" xfId="0" applyFill="1" applyBorder="1" applyAlignment="1">
      <alignment horizontal="center" vertical="center" wrapText="1"/>
    </xf>
    <xf numFmtId="0" fontId="29" fillId="35" borderId="10" xfId="52" applyFont="1" applyFill="1" applyBorder="1" applyAlignment="1">
      <alignment horizontal="center" vertical="center" wrapText="1"/>
      <protection/>
    </xf>
    <xf numFmtId="0" fontId="29" fillId="35" borderId="11" xfId="52" applyFont="1" applyFill="1" applyBorder="1" applyAlignment="1">
      <alignment horizontal="center" vertical="center" wrapText="1"/>
      <protection/>
    </xf>
    <xf numFmtId="0" fontId="29" fillId="33" borderId="10" xfId="52" applyFont="1" applyFill="1" applyBorder="1" applyAlignment="1">
      <alignment horizontal="center" vertical="center" wrapText="1"/>
      <protection/>
    </xf>
    <xf numFmtId="0" fontId="29" fillId="33" borderId="11" xfId="52" applyFont="1" applyFill="1" applyBorder="1" applyAlignment="1">
      <alignment horizontal="center" vertical="center" wrapText="1"/>
      <protection/>
    </xf>
    <xf numFmtId="0" fontId="29" fillId="33" borderId="10" xfId="52" applyFont="1" applyFill="1" applyBorder="1" applyAlignment="1">
      <alignment horizontal="center" vertical="center"/>
      <protection/>
    </xf>
    <xf numFmtId="0" fontId="58" fillId="0" borderId="11" xfId="52" applyFont="1" applyBorder="1" applyAlignment="1">
      <alignment horizontal="center" vertical="center"/>
      <protection/>
    </xf>
    <xf numFmtId="0" fontId="58" fillId="0" borderId="12" xfId="52" applyFont="1" applyBorder="1" applyAlignment="1">
      <alignment horizontal="center" vertical="center"/>
      <protection/>
    </xf>
    <xf numFmtId="0" fontId="58" fillId="0" borderId="13" xfId="52" applyFont="1" applyBorder="1" applyAlignment="1">
      <alignment horizontal="center" vertical="center"/>
      <protection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29" fillId="35" borderId="11" xfId="52" applyFont="1" applyFill="1" applyBorder="1" applyAlignment="1">
      <alignment horizontal="center" vertical="center"/>
      <protection/>
    </xf>
    <xf numFmtId="0" fontId="30" fillId="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32" fillId="0" borderId="0" xfId="52" applyFont="1" applyAlignment="1">
      <alignment horizontal="center" vertical="center"/>
      <protection/>
    </xf>
    <xf numFmtId="0" fontId="35" fillId="33" borderId="10" xfId="52" applyFont="1" applyFill="1" applyBorder="1" applyAlignment="1">
      <alignment horizontal="center" vertical="center"/>
      <protection/>
    </xf>
    <xf numFmtId="0" fontId="29" fillId="33" borderId="13" xfId="5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29" fillId="33" borderId="19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1">
      <selection activeCell="T74" sqref="T74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14" t="s">
        <v>96</v>
      </c>
      <c r="O1" s="214"/>
      <c r="P1" s="214"/>
      <c r="Q1" s="214"/>
    </row>
    <row r="2" spans="1:17" ht="15" customHeight="1">
      <c r="A2" s="215" t="s">
        <v>80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198" t="s">
        <v>0</v>
      </c>
      <c r="B4" s="198" t="s">
        <v>1</v>
      </c>
      <c r="C4" s="201" t="s">
        <v>2</v>
      </c>
      <c r="D4" s="201" t="s">
        <v>30</v>
      </c>
      <c r="E4" s="201" t="s">
        <v>3</v>
      </c>
      <c r="F4" s="198" t="s">
        <v>4</v>
      </c>
      <c r="G4" s="211"/>
      <c r="H4" s="216" t="s">
        <v>5</v>
      </c>
      <c r="I4" s="216"/>
      <c r="J4" s="216"/>
      <c r="K4" s="216"/>
      <c r="L4" s="216"/>
      <c r="M4" s="216"/>
      <c r="N4" s="216"/>
      <c r="O4" s="216"/>
      <c r="P4" s="216"/>
      <c r="Q4" s="216"/>
    </row>
    <row r="5" spans="1:17" ht="10.5" customHeight="1">
      <c r="A5" s="198"/>
      <c r="B5" s="198"/>
      <c r="C5" s="201"/>
      <c r="D5" s="201"/>
      <c r="E5" s="201"/>
      <c r="F5" s="201" t="s">
        <v>25</v>
      </c>
      <c r="G5" s="202" t="s">
        <v>31</v>
      </c>
      <c r="H5" s="216" t="s">
        <v>78</v>
      </c>
      <c r="I5" s="216"/>
      <c r="J5" s="216"/>
      <c r="K5" s="216"/>
      <c r="L5" s="216"/>
      <c r="M5" s="216"/>
      <c r="N5" s="216"/>
      <c r="O5" s="216"/>
      <c r="P5" s="216"/>
      <c r="Q5" s="216"/>
    </row>
    <row r="6" spans="1:17" ht="11.25" customHeight="1">
      <c r="A6" s="198"/>
      <c r="B6" s="198"/>
      <c r="C6" s="201"/>
      <c r="D6" s="201"/>
      <c r="E6" s="201"/>
      <c r="F6" s="201"/>
      <c r="G6" s="202"/>
      <c r="H6" s="203" t="s">
        <v>20</v>
      </c>
      <c r="I6" s="205" t="s">
        <v>6</v>
      </c>
      <c r="J6" s="205"/>
      <c r="K6" s="205"/>
      <c r="L6" s="205"/>
      <c r="M6" s="205"/>
      <c r="N6" s="205"/>
      <c r="O6" s="205"/>
      <c r="P6" s="205"/>
      <c r="Q6" s="205"/>
    </row>
    <row r="7" spans="1:17" s="2" customFormat="1" ht="12.75">
      <c r="A7" s="198"/>
      <c r="B7" s="198"/>
      <c r="C7" s="201"/>
      <c r="D7" s="201"/>
      <c r="E7" s="201"/>
      <c r="F7" s="201"/>
      <c r="G7" s="202"/>
      <c r="H7" s="203"/>
      <c r="I7" s="205" t="s">
        <v>7</v>
      </c>
      <c r="J7" s="205"/>
      <c r="K7" s="205"/>
      <c r="L7" s="205"/>
      <c r="M7" s="205"/>
      <c r="N7" s="205" t="s">
        <v>8</v>
      </c>
      <c r="O7" s="205"/>
      <c r="P7" s="205"/>
      <c r="Q7" s="205"/>
    </row>
    <row r="8" spans="1:17" ht="18">
      <c r="A8" s="198"/>
      <c r="B8" s="198"/>
      <c r="C8" s="201"/>
      <c r="D8" s="201"/>
      <c r="E8" s="201"/>
      <c r="F8" s="201"/>
      <c r="G8" s="202"/>
      <c r="H8" s="203"/>
      <c r="I8" s="204" t="s">
        <v>18</v>
      </c>
      <c r="J8" s="217"/>
      <c r="K8" s="205" t="s">
        <v>9</v>
      </c>
      <c r="L8" s="205"/>
      <c r="M8" s="205"/>
      <c r="N8" s="54" t="s">
        <v>19</v>
      </c>
      <c r="O8" s="203" t="s">
        <v>9</v>
      </c>
      <c r="P8" s="203"/>
      <c r="Q8" s="203"/>
    </row>
    <row r="9" spans="1:17" ht="12.75">
      <c r="A9" s="198"/>
      <c r="B9" s="198"/>
      <c r="C9" s="201"/>
      <c r="D9" s="201"/>
      <c r="E9" s="201"/>
      <c r="F9" s="201"/>
      <c r="G9" s="202"/>
      <c r="H9" s="204"/>
      <c r="I9" s="199" t="s">
        <v>35</v>
      </c>
      <c r="J9" s="199" t="s">
        <v>36</v>
      </c>
      <c r="K9" s="222" t="s">
        <v>10</v>
      </c>
      <c r="L9" s="205" t="s">
        <v>12</v>
      </c>
      <c r="M9" s="205"/>
      <c r="N9" s="53"/>
      <c r="O9" s="54"/>
      <c r="P9" s="54"/>
      <c r="Q9" s="54"/>
    </row>
    <row r="10" spans="1:17" ht="30">
      <c r="A10" s="198"/>
      <c r="B10" s="198"/>
      <c r="C10" s="201"/>
      <c r="D10" s="201"/>
      <c r="E10" s="201"/>
      <c r="F10" s="201"/>
      <c r="G10" s="202"/>
      <c r="H10" s="204"/>
      <c r="I10" s="200"/>
      <c r="J10" s="200"/>
      <c r="K10" s="223"/>
      <c r="L10" s="125" t="s">
        <v>35</v>
      </c>
      <c r="M10" s="125" t="s">
        <v>36</v>
      </c>
      <c r="N10" s="53"/>
      <c r="O10" s="55" t="s">
        <v>11</v>
      </c>
      <c r="P10" s="5" t="s">
        <v>10</v>
      </c>
      <c r="Q10" s="5" t="s">
        <v>12</v>
      </c>
    </row>
    <row r="11" spans="1:17" ht="10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56">
        <v>8</v>
      </c>
      <c r="I11" s="212">
        <v>9</v>
      </c>
      <c r="J11" s="213"/>
      <c r="K11" s="8">
        <v>10</v>
      </c>
      <c r="L11" s="212">
        <v>11</v>
      </c>
      <c r="M11" s="213"/>
      <c r="N11" s="57">
        <v>12</v>
      </c>
      <c r="O11" s="8">
        <v>13</v>
      </c>
      <c r="P11" s="8">
        <v>14</v>
      </c>
      <c r="Q11" s="8">
        <v>15</v>
      </c>
    </row>
    <row r="12" spans="1:17" ht="18" customHeight="1">
      <c r="A12" s="9" t="s">
        <v>72</v>
      </c>
      <c r="B12" s="10" t="s">
        <v>13</v>
      </c>
      <c r="C12" s="11"/>
      <c r="D12" s="12"/>
      <c r="E12" s="13">
        <f>E17+E36+E25</f>
        <v>731935</v>
      </c>
      <c r="F12" s="13">
        <f aca="true" t="shared" si="0" ref="F12:Q12">F17+F36+F25</f>
        <v>169986</v>
      </c>
      <c r="G12" s="13">
        <f t="shared" si="0"/>
        <v>561949</v>
      </c>
      <c r="H12" s="13">
        <f t="shared" si="0"/>
        <v>731935</v>
      </c>
      <c r="I12" s="13">
        <f t="shared" si="0"/>
        <v>99167</v>
      </c>
      <c r="J12" s="13">
        <f t="shared" si="0"/>
        <v>70819</v>
      </c>
      <c r="K12" s="13">
        <f t="shared" si="0"/>
        <v>0</v>
      </c>
      <c r="L12" s="13">
        <f t="shared" si="0"/>
        <v>99167</v>
      </c>
      <c r="M12" s="13">
        <f t="shared" si="0"/>
        <v>70819</v>
      </c>
      <c r="N12" s="13">
        <f t="shared" si="0"/>
        <v>561949</v>
      </c>
      <c r="O12" s="13">
        <f t="shared" si="0"/>
        <v>0</v>
      </c>
      <c r="P12" s="13">
        <f t="shared" si="0"/>
        <v>0</v>
      </c>
      <c r="Q12" s="13">
        <f t="shared" si="0"/>
        <v>561949</v>
      </c>
    </row>
    <row r="13" spans="1:17" ht="14.25" customHeight="1">
      <c r="A13" s="159" t="s">
        <v>14</v>
      </c>
      <c r="B13" s="14" t="s">
        <v>23</v>
      </c>
      <c r="C13" s="155" t="s">
        <v>90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72"/>
      <c r="P13" s="155"/>
      <c r="Q13" s="156"/>
    </row>
    <row r="14" spans="1:19" ht="15" customHeight="1">
      <c r="A14" s="160"/>
      <c r="B14" s="39" t="s">
        <v>15</v>
      </c>
      <c r="C14" s="175" t="s">
        <v>81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  <c r="S14" s="126"/>
    </row>
    <row r="15" spans="1:19" ht="18" customHeight="1">
      <c r="A15" s="160"/>
      <c r="B15" s="15" t="s">
        <v>27</v>
      </c>
      <c r="C15" s="138"/>
      <c r="D15" s="163" t="s">
        <v>83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S15" s="126"/>
    </row>
    <row r="16" spans="1:19" ht="23.25" customHeight="1">
      <c r="A16" s="160"/>
      <c r="B16" s="33" t="s">
        <v>16</v>
      </c>
      <c r="C16" s="178" t="s">
        <v>79</v>
      </c>
      <c r="D16" s="179"/>
      <c r="E16" s="155" t="s">
        <v>82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72"/>
      <c r="S16" s="126"/>
    </row>
    <row r="17" spans="1:17" ht="13.5" customHeight="1">
      <c r="A17" s="160"/>
      <c r="B17" s="15" t="s">
        <v>17</v>
      </c>
      <c r="C17" s="16"/>
      <c r="D17" s="17"/>
      <c r="E17" s="25">
        <f>SUM(E18:E19)</f>
        <v>51049</v>
      </c>
      <c r="F17" s="25">
        <f>SUM(F18:F19)</f>
        <v>51049</v>
      </c>
      <c r="G17" s="26">
        <f>SUM(G18:G19)</f>
        <v>0</v>
      </c>
      <c r="H17" s="27">
        <f>SUM(H18:H19)</f>
        <v>51049</v>
      </c>
      <c r="I17" s="59">
        <f>SUM(I18:I19)</f>
        <v>0</v>
      </c>
      <c r="J17" s="59">
        <f>J18</f>
        <v>51049</v>
      </c>
      <c r="K17" s="27"/>
      <c r="L17" s="59">
        <f>L18</f>
        <v>0</v>
      </c>
      <c r="M17" s="59">
        <f>M18</f>
        <v>51049</v>
      </c>
      <c r="N17" s="27"/>
      <c r="O17" s="27"/>
      <c r="P17" s="27"/>
      <c r="Q17" s="27"/>
    </row>
    <row r="18" spans="1:17" ht="12.75" customHeight="1">
      <c r="A18" s="160"/>
      <c r="B18" s="18" t="s">
        <v>69</v>
      </c>
      <c r="C18" s="19"/>
      <c r="D18" s="16"/>
      <c r="E18" s="28">
        <f>F18+G18</f>
        <v>51049</v>
      </c>
      <c r="F18" s="28">
        <f>I18+J18</f>
        <v>51049</v>
      </c>
      <c r="G18" s="29">
        <f>N18</f>
        <v>0</v>
      </c>
      <c r="H18" s="30">
        <f>I18+N18+J18</f>
        <v>51049</v>
      </c>
      <c r="I18" s="60">
        <f>L18</f>
        <v>0</v>
      </c>
      <c r="J18" s="60">
        <f>M18</f>
        <v>51049</v>
      </c>
      <c r="K18" s="30"/>
      <c r="L18" s="60"/>
      <c r="M18" s="60">
        <v>51049</v>
      </c>
      <c r="N18" s="30"/>
      <c r="O18" s="30"/>
      <c r="P18" s="30"/>
      <c r="Q18" s="30"/>
    </row>
    <row r="19" spans="1:17" ht="12.75" customHeight="1">
      <c r="A19" s="161"/>
      <c r="B19" s="21" t="s">
        <v>70</v>
      </c>
      <c r="C19" s="22"/>
      <c r="D19" s="22"/>
      <c r="E19" s="23">
        <f>F19+G19</f>
        <v>0</v>
      </c>
      <c r="F19" s="23"/>
      <c r="G19" s="24"/>
      <c r="H19" s="48"/>
      <c r="I19" s="63"/>
      <c r="J19" s="63"/>
      <c r="K19" s="20"/>
      <c r="L19" s="58"/>
      <c r="M19" s="63"/>
      <c r="N19" s="48"/>
      <c r="O19" s="20"/>
      <c r="P19" s="20"/>
      <c r="Q19" s="48"/>
    </row>
    <row r="20" spans="1:17" ht="6" customHeight="1">
      <c r="A20" s="127"/>
      <c r="B20" s="65"/>
      <c r="C20" s="66"/>
      <c r="D20" s="66"/>
      <c r="E20" s="67"/>
      <c r="F20" s="67"/>
      <c r="G20" s="67"/>
      <c r="H20" s="67"/>
      <c r="I20" s="67"/>
      <c r="J20" s="67"/>
      <c r="K20" s="68"/>
      <c r="L20" s="68"/>
      <c r="M20" s="67"/>
      <c r="N20" s="67"/>
      <c r="O20" s="68"/>
      <c r="P20" s="68"/>
      <c r="Q20" s="67"/>
    </row>
    <row r="21" spans="1:17" ht="15" customHeight="1">
      <c r="A21" s="152" t="s">
        <v>22</v>
      </c>
      <c r="B21" s="146" t="s">
        <v>23</v>
      </c>
      <c r="C21" s="183" t="s">
        <v>87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1:17" ht="15" customHeight="1">
      <c r="A22" s="153"/>
      <c r="B22" s="146" t="s">
        <v>15</v>
      </c>
      <c r="C22" s="183" t="s">
        <v>88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</row>
    <row r="23" spans="1:17" ht="15" customHeight="1">
      <c r="A23" s="153"/>
      <c r="B23" s="146" t="s">
        <v>27</v>
      </c>
      <c r="C23" s="150"/>
      <c r="D23" s="183" t="s">
        <v>89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</row>
    <row r="24" spans="1:17" ht="15" customHeight="1">
      <c r="A24" s="153"/>
      <c r="B24" s="146" t="s">
        <v>16</v>
      </c>
      <c r="C24" s="183" t="s">
        <v>24</v>
      </c>
      <c r="D24" s="182"/>
      <c r="E24" s="180" t="s">
        <v>67</v>
      </c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</row>
    <row r="25" spans="1:17" ht="15" customHeight="1">
      <c r="A25" s="153"/>
      <c r="B25" s="146" t="s">
        <v>17</v>
      </c>
      <c r="C25" s="147"/>
      <c r="D25" s="147"/>
      <c r="E25" s="148">
        <v>661116</v>
      </c>
      <c r="F25" s="148">
        <v>99167</v>
      </c>
      <c r="G25" s="148">
        <v>561949</v>
      </c>
      <c r="H25" s="148">
        <v>661116</v>
      </c>
      <c r="I25" s="148">
        <v>99167</v>
      </c>
      <c r="J25" s="148">
        <v>0</v>
      </c>
      <c r="K25" s="149"/>
      <c r="L25" s="149">
        <v>99167</v>
      </c>
      <c r="M25" s="148">
        <v>0</v>
      </c>
      <c r="N25" s="148">
        <v>561949</v>
      </c>
      <c r="O25" s="149"/>
      <c r="P25" s="149"/>
      <c r="Q25" s="148">
        <v>561949</v>
      </c>
    </row>
    <row r="26" spans="1:17" ht="15" customHeight="1">
      <c r="A26" s="153"/>
      <c r="B26" s="146" t="s">
        <v>69</v>
      </c>
      <c r="C26" s="147"/>
      <c r="D26" s="147"/>
      <c r="E26" s="148">
        <v>661116</v>
      </c>
      <c r="F26" s="148">
        <v>99167</v>
      </c>
      <c r="G26" s="148">
        <v>561949</v>
      </c>
      <c r="H26" s="148">
        <v>661116</v>
      </c>
      <c r="I26" s="148">
        <v>99167</v>
      </c>
      <c r="J26" s="148">
        <v>0</v>
      </c>
      <c r="K26" s="149"/>
      <c r="L26" s="149">
        <v>99167</v>
      </c>
      <c r="M26" s="148"/>
      <c r="N26" s="148">
        <v>561949</v>
      </c>
      <c r="O26" s="149"/>
      <c r="P26" s="149"/>
      <c r="Q26" s="148">
        <v>561949</v>
      </c>
    </row>
    <row r="27" spans="1:17" ht="15" customHeight="1">
      <c r="A27" s="154"/>
      <c r="B27" s="146" t="s">
        <v>71</v>
      </c>
      <c r="C27" s="147"/>
      <c r="D27" s="147"/>
      <c r="E27" s="148"/>
      <c r="F27" s="148"/>
      <c r="G27" s="148"/>
      <c r="H27" s="148"/>
      <c r="I27" s="148"/>
      <c r="J27" s="148"/>
      <c r="K27" s="149"/>
      <c r="L27" s="149"/>
      <c r="M27" s="148"/>
      <c r="N27" s="148"/>
      <c r="O27" s="149"/>
      <c r="P27" s="149"/>
      <c r="Q27" s="148"/>
    </row>
    <row r="28" spans="1:17" ht="13.5" customHeight="1">
      <c r="A28" s="145"/>
      <c r="B28" s="129"/>
      <c r="C28" s="130"/>
      <c r="D28" s="130"/>
      <c r="E28" s="131"/>
      <c r="F28" s="131"/>
      <c r="G28" s="131"/>
      <c r="H28" s="131"/>
      <c r="I28" s="131"/>
      <c r="J28" s="131"/>
      <c r="K28" s="132"/>
      <c r="L28" s="132"/>
      <c r="M28" s="131"/>
      <c r="N28" s="131"/>
      <c r="O28" s="132"/>
      <c r="P28" s="132"/>
      <c r="Q28" s="131"/>
    </row>
    <row r="29" spans="1:17" ht="13.5" customHeight="1">
      <c r="A29" s="151"/>
      <c r="B29" s="134"/>
      <c r="C29" s="135"/>
      <c r="D29" s="135"/>
      <c r="E29" s="136"/>
      <c r="F29" s="136"/>
      <c r="G29" s="136"/>
      <c r="H29" s="136"/>
      <c r="I29" s="136"/>
      <c r="J29" s="136"/>
      <c r="K29" s="137"/>
      <c r="L29" s="137"/>
      <c r="M29" s="136"/>
      <c r="N29" s="136"/>
      <c r="O29" s="137"/>
      <c r="P29" s="137"/>
      <c r="Q29" s="136"/>
    </row>
    <row r="30" spans="1:17" ht="13.5" customHeight="1">
      <c r="A30" s="151"/>
      <c r="B30" s="134"/>
      <c r="C30" s="135"/>
      <c r="D30" s="135"/>
      <c r="E30" s="136"/>
      <c r="F30" s="136"/>
      <c r="G30" s="136"/>
      <c r="H30" s="136"/>
      <c r="I30" s="136"/>
      <c r="J30" s="136"/>
      <c r="K30" s="137"/>
      <c r="L30" s="137"/>
      <c r="M30" s="136"/>
      <c r="N30" s="136"/>
      <c r="O30" s="137"/>
      <c r="P30" s="137"/>
      <c r="Q30" s="136"/>
    </row>
    <row r="31" spans="1:17" ht="6" customHeight="1">
      <c r="A31" s="151"/>
      <c r="B31" s="134"/>
      <c r="C31" s="135"/>
      <c r="D31" s="135"/>
      <c r="E31" s="136"/>
      <c r="F31" s="136"/>
      <c r="G31" s="136"/>
      <c r="H31" s="136"/>
      <c r="I31" s="136"/>
      <c r="J31" s="136"/>
      <c r="K31" s="137"/>
      <c r="L31" s="137"/>
      <c r="M31" s="136"/>
      <c r="N31" s="136"/>
      <c r="O31" s="137"/>
      <c r="P31" s="137"/>
      <c r="Q31" s="136"/>
    </row>
    <row r="32" spans="1:17" ht="16.5" customHeight="1">
      <c r="A32" s="159" t="s">
        <v>86</v>
      </c>
      <c r="B32" s="14" t="s">
        <v>23</v>
      </c>
      <c r="C32" s="155" t="s">
        <v>90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7"/>
      <c r="Q32" s="158"/>
    </row>
    <row r="33" spans="1:17" ht="12.75" customHeight="1">
      <c r="A33" s="173"/>
      <c r="B33" s="128" t="s">
        <v>15</v>
      </c>
      <c r="C33" s="175" t="s">
        <v>84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</row>
    <row r="34" spans="1:17" ht="12.75" customHeight="1">
      <c r="A34" s="173"/>
      <c r="B34" s="15" t="s">
        <v>27</v>
      </c>
      <c r="C34" s="142"/>
      <c r="D34" s="163" t="s">
        <v>85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</row>
    <row r="35" spans="1:17" ht="19.5" customHeight="1">
      <c r="A35" s="173"/>
      <c r="B35" s="14" t="s">
        <v>16</v>
      </c>
      <c r="C35" s="178" t="s">
        <v>42</v>
      </c>
      <c r="D35" s="179"/>
      <c r="E35" s="155" t="s">
        <v>43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72"/>
    </row>
    <row r="36" spans="1:17" ht="12.75" customHeight="1">
      <c r="A36" s="173"/>
      <c r="B36" s="15" t="s">
        <v>17</v>
      </c>
      <c r="C36" s="16"/>
      <c r="D36" s="17"/>
      <c r="E36" s="25">
        <f>SUM(E37:E38)</f>
        <v>19770</v>
      </c>
      <c r="F36" s="25">
        <f>SUM(F37:F38)</f>
        <v>19770</v>
      </c>
      <c r="G36" s="26">
        <f>SUM(G37:G38)</f>
        <v>0</v>
      </c>
      <c r="H36" s="27">
        <f>SUM(H37:H38)</f>
        <v>19770</v>
      </c>
      <c r="I36" s="59">
        <f>SUM(I37:I38)</f>
        <v>0</v>
      </c>
      <c r="J36" s="59">
        <f>J37</f>
        <v>19770</v>
      </c>
      <c r="K36" s="27"/>
      <c r="L36" s="59">
        <f>L37</f>
        <v>0</v>
      </c>
      <c r="M36" s="59">
        <f>M37</f>
        <v>19770</v>
      </c>
      <c r="N36" s="27"/>
      <c r="O36" s="27"/>
      <c r="P36" s="27"/>
      <c r="Q36" s="27"/>
    </row>
    <row r="37" spans="1:17" ht="12.75" customHeight="1">
      <c r="A37" s="173"/>
      <c r="B37" s="18" t="s">
        <v>69</v>
      </c>
      <c r="C37" s="19"/>
      <c r="D37" s="16"/>
      <c r="E37" s="28">
        <f>F37+G37</f>
        <v>19770</v>
      </c>
      <c r="F37" s="28">
        <f>I37+J37</f>
        <v>19770</v>
      </c>
      <c r="G37" s="29">
        <f>N37</f>
        <v>0</v>
      </c>
      <c r="H37" s="30">
        <f>I37+N37+J37</f>
        <v>19770</v>
      </c>
      <c r="I37" s="60">
        <f>L37</f>
        <v>0</v>
      </c>
      <c r="J37" s="60">
        <f>M37</f>
        <v>19770</v>
      </c>
      <c r="K37" s="30"/>
      <c r="L37" s="60"/>
      <c r="M37" s="60">
        <v>19770</v>
      </c>
      <c r="N37" s="30"/>
      <c r="O37" s="30"/>
      <c r="P37" s="30"/>
      <c r="Q37" s="30"/>
    </row>
    <row r="38" spans="1:17" ht="12.75" customHeight="1">
      <c r="A38" s="174"/>
      <c r="B38" s="21" t="s">
        <v>70</v>
      </c>
      <c r="C38" s="22"/>
      <c r="D38" s="22"/>
      <c r="E38" s="23">
        <f>F38</f>
        <v>0</v>
      </c>
      <c r="F38" s="23"/>
      <c r="G38" s="24"/>
      <c r="H38" s="48"/>
      <c r="I38" s="63"/>
      <c r="J38" s="63"/>
      <c r="K38" s="20"/>
      <c r="L38" s="58"/>
      <c r="M38" s="63"/>
      <c r="N38" s="48"/>
      <c r="O38" s="20"/>
      <c r="P38" s="20"/>
      <c r="Q38" s="48"/>
    </row>
    <row r="39" spans="1:17" ht="2.25" customHeight="1" hidden="1">
      <c r="A39" s="34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</row>
    <row r="40" spans="1:17" ht="10.5" customHeight="1">
      <c r="A40" s="34"/>
      <c r="B40" s="34"/>
      <c r="C40" s="34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</row>
    <row r="41" spans="1:17" ht="15.75" customHeight="1">
      <c r="A41" s="37">
        <v>2</v>
      </c>
      <c r="B41" s="169" t="s">
        <v>33</v>
      </c>
      <c r="C41" s="170"/>
      <c r="D41" s="171"/>
      <c r="E41" s="38">
        <f>E44+E52+E62+E70</f>
        <v>467405</v>
      </c>
      <c r="F41" s="38">
        <f aca="true" t="shared" si="1" ref="F41:Q41">F44+F52+F62+F70</f>
        <v>94537</v>
      </c>
      <c r="G41" s="38">
        <f t="shared" si="1"/>
        <v>372868</v>
      </c>
      <c r="H41" s="38">
        <f t="shared" si="1"/>
        <v>467405</v>
      </c>
      <c r="I41" s="38">
        <f t="shared" si="1"/>
        <v>46871</v>
      </c>
      <c r="J41" s="38">
        <f t="shared" si="1"/>
        <v>47666</v>
      </c>
      <c r="K41" s="38">
        <f t="shared" si="1"/>
        <v>0</v>
      </c>
      <c r="L41" s="38">
        <f t="shared" si="1"/>
        <v>46871</v>
      </c>
      <c r="M41" s="38">
        <f t="shared" si="1"/>
        <v>47666</v>
      </c>
      <c r="N41" s="38">
        <f t="shared" si="1"/>
        <v>372868</v>
      </c>
      <c r="O41" s="38">
        <f t="shared" si="1"/>
        <v>0</v>
      </c>
      <c r="P41" s="38">
        <f t="shared" si="1"/>
        <v>0</v>
      </c>
      <c r="Q41" s="38">
        <f t="shared" si="1"/>
        <v>372868</v>
      </c>
    </row>
    <row r="42" spans="1:17" ht="15.75" customHeight="1">
      <c r="A42" s="159" t="s">
        <v>21</v>
      </c>
      <c r="B42" s="14" t="s">
        <v>23</v>
      </c>
      <c r="C42" s="162" t="s">
        <v>91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4"/>
    </row>
    <row r="43" spans="1:17" ht="20.25" customHeight="1">
      <c r="A43" s="160"/>
      <c r="B43" s="33" t="s">
        <v>16</v>
      </c>
      <c r="C43" s="165" t="s">
        <v>54</v>
      </c>
      <c r="D43" s="166"/>
      <c r="E43" s="155" t="s">
        <v>55</v>
      </c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8"/>
    </row>
    <row r="44" spans="1:17" ht="15.75" customHeight="1">
      <c r="A44" s="160"/>
      <c r="B44" s="141" t="s">
        <v>17</v>
      </c>
      <c r="C44" s="40"/>
      <c r="D44" s="40"/>
      <c r="E44" s="41">
        <f>SUM(E45:E46)</f>
        <v>158972</v>
      </c>
      <c r="F44" s="41">
        <f>SUM(F45:F46)</f>
        <v>37359</v>
      </c>
      <c r="G44" s="49">
        <f>SUM(G45:G46)</f>
        <v>121613</v>
      </c>
      <c r="H44" s="42">
        <f>SUM(H45:H46)</f>
        <v>158972</v>
      </c>
      <c r="I44" s="61">
        <f>SUM(I45:I46)</f>
        <v>21462</v>
      </c>
      <c r="J44" s="61">
        <f>J45</f>
        <v>15897</v>
      </c>
      <c r="K44" s="42">
        <f>SUM(K45:K46)</f>
        <v>0</v>
      </c>
      <c r="L44" s="61">
        <f>L45</f>
        <v>21462</v>
      </c>
      <c r="M44" s="61">
        <f>SUM(M45:M46)</f>
        <v>15897</v>
      </c>
      <c r="N44" s="42">
        <f>SUM(N45:N46)</f>
        <v>121613</v>
      </c>
      <c r="O44" s="42">
        <f>SUM(O45:O46)</f>
        <v>0</v>
      </c>
      <c r="P44" s="42">
        <f>SUM(P45:P46)</f>
        <v>0</v>
      </c>
      <c r="Q44" s="42">
        <f>SUM(Q45:Q46)</f>
        <v>121613</v>
      </c>
    </row>
    <row r="45" spans="1:17" ht="15.75" customHeight="1">
      <c r="A45" s="160"/>
      <c r="B45" s="128" t="s">
        <v>69</v>
      </c>
      <c r="C45" s="43"/>
      <c r="D45" s="43"/>
      <c r="E45" s="44">
        <f>F45+G45</f>
        <v>158972</v>
      </c>
      <c r="F45" s="44">
        <f>I45+J45</f>
        <v>37359</v>
      </c>
      <c r="G45" s="45">
        <f>N45</f>
        <v>121613</v>
      </c>
      <c r="H45" s="46">
        <f>I45+N45+J45</f>
        <v>158972</v>
      </c>
      <c r="I45" s="62">
        <f>L45</f>
        <v>21462</v>
      </c>
      <c r="J45" s="62">
        <v>15897</v>
      </c>
      <c r="K45" s="46"/>
      <c r="L45" s="62">
        <v>21462</v>
      </c>
      <c r="M45" s="62">
        <v>15897</v>
      </c>
      <c r="N45" s="46">
        <f>Q45</f>
        <v>121613</v>
      </c>
      <c r="O45" s="47"/>
      <c r="P45" s="47"/>
      <c r="Q45" s="46">
        <v>121613</v>
      </c>
    </row>
    <row r="46" spans="1:17" ht="15.75" customHeight="1">
      <c r="A46" s="161"/>
      <c r="B46" s="21" t="s">
        <v>70</v>
      </c>
      <c r="C46" s="22"/>
      <c r="D46" s="22"/>
      <c r="E46" s="23"/>
      <c r="F46" s="23"/>
      <c r="G46" s="24"/>
      <c r="H46" s="48"/>
      <c r="I46" s="63"/>
      <c r="J46" s="63"/>
      <c r="K46" s="20"/>
      <c r="L46" s="58"/>
      <c r="M46" s="63"/>
      <c r="N46" s="48"/>
      <c r="O46" s="20"/>
      <c r="P46" s="20"/>
      <c r="Q46" s="48"/>
    </row>
    <row r="47" spans="1:17" ht="9" customHeight="1">
      <c r="A47" s="37"/>
      <c r="B47" s="143"/>
      <c r="C47" s="144"/>
      <c r="D47" s="14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5"/>
    </row>
    <row r="48" spans="1:17" ht="12.75" customHeight="1">
      <c r="A48" s="186" t="s">
        <v>66</v>
      </c>
      <c r="B48" s="14" t="s">
        <v>23</v>
      </c>
      <c r="C48" s="206" t="s">
        <v>87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8"/>
    </row>
    <row r="49" spans="1:17" ht="14.25" customHeight="1">
      <c r="A49" s="160"/>
      <c r="B49" s="14" t="s">
        <v>15</v>
      </c>
      <c r="C49" s="206" t="s">
        <v>88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8"/>
    </row>
    <row r="50" spans="1:17" ht="14.25" customHeight="1">
      <c r="A50" s="160"/>
      <c r="B50" s="14" t="s">
        <v>27</v>
      </c>
      <c r="C50" s="139"/>
      <c r="D50" s="207" t="s">
        <v>89</v>
      </c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10"/>
    </row>
    <row r="51" spans="1:17" ht="20.25" customHeight="1">
      <c r="A51" s="160"/>
      <c r="B51" s="33" t="s">
        <v>16</v>
      </c>
      <c r="C51" s="165" t="s">
        <v>24</v>
      </c>
      <c r="D51" s="166"/>
      <c r="E51" s="155" t="s">
        <v>67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8"/>
    </row>
    <row r="52" spans="1:17" ht="17.25" customHeight="1">
      <c r="A52" s="160"/>
      <c r="B52" s="106" t="s">
        <v>17</v>
      </c>
      <c r="C52" s="40"/>
      <c r="D52" s="40"/>
      <c r="E52" s="41">
        <f>E53+E54</f>
        <v>169384</v>
      </c>
      <c r="F52" s="41">
        <f>F53+F54</f>
        <v>25409</v>
      </c>
      <c r="G52" s="41">
        <f>G53+G54</f>
        <v>143975</v>
      </c>
      <c r="H52" s="41">
        <f>H53+H54</f>
        <v>169384</v>
      </c>
      <c r="I52" s="61">
        <f>I53+I54</f>
        <v>25409</v>
      </c>
      <c r="J52" s="61">
        <f>J53</f>
        <v>0</v>
      </c>
      <c r="K52" s="42"/>
      <c r="L52" s="61">
        <f>L53</f>
        <v>25409</v>
      </c>
      <c r="M52" s="61">
        <f>M53</f>
        <v>0</v>
      </c>
      <c r="N52" s="42">
        <f>N53</f>
        <v>143975</v>
      </c>
      <c r="O52" s="42"/>
      <c r="P52" s="42"/>
      <c r="Q52" s="42">
        <f>Q53</f>
        <v>143975</v>
      </c>
    </row>
    <row r="53" spans="1:17" ht="17.25" customHeight="1">
      <c r="A53" s="160"/>
      <c r="B53" s="39" t="s">
        <v>69</v>
      </c>
      <c r="C53" s="43"/>
      <c r="D53" s="43"/>
      <c r="E53" s="44">
        <f>F53+G53</f>
        <v>169384</v>
      </c>
      <c r="F53" s="44">
        <f>I52+J52</f>
        <v>25409</v>
      </c>
      <c r="G53" s="45">
        <f>Q53</f>
        <v>143975</v>
      </c>
      <c r="H53" s="46">
        <f>I53+N53+J53</f>
        <v>169384</v>
      </c>
      <c r="I53" s="62">
        <f>L53</f>
        <v>25409</v>
      </c>
      <c r="J53" s="62">
        <f>M53</f>
        <v>0</v>
      </c>
      <c r="K53" s="46"/>
      <c r="L53" s="62">
        <v>25409</v>
      </c>
      <c r="M53" s="62"/>
      <c r="N53" s="46">
        <f>Q53</f>
        <v>143975</v>
      </c>
      <c r="O53" s="47"/>
      <c r="P53" s="47"/>
      <c r="Q53" s="46">
        <v>143975</v>
      </c>
    </row>
    <row r="54" spans="1:17" ht="12" customHeight="1">
      <c r="A54" s="161"/>
      <c r="B54" s="21" t="s">
        <v>70</v>
      </c>
      <c r="C54" s="22"/>
      <c r="D54" s="22"/>
      <c r="E54" s="23"/>
      <c r="F54" s="23"/>
      <c r="G54" s="24"/>
      <c r="H54" s="48"/>
      <c r="I54" s="63"/>
      <c r="J54" s="63"/>
      <c r="K54" s="20"/>
      <c r="L54" s="58"/>
      <c r="M54" s="63"/>
      <c r="N54" s="48"/>
      <c r="O54" s="20"/>
      <c r="P54" s="20"/>
      <c r="Q54" s="48"/>
    </row>
    <row r="55" spans="1:17" ht="18.75" customHeight="1">
      <c r="A55" s="144"/>
      <c r="B55" s="144"/>
      <c r="C55" s="144"/>
      <c r="D55" s="14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ht="9" customHeight="1">
      <c r="A56" s="133"/>
      <c r="B56" s="134"/>
      <c r="C56" s="135"/>
      <c r="D56" s="135"/>
      <c r="E56" s="136"/>
      <c r="F56" s="136"/>
      <c r="G56" s="136"/>
      <c r="H56" s="136"/>
      <c r="I56" s="136"/>
      <c r="J56" s="136"/>
      <c r="K56" s="137"/>
      <c r="L56" s="137"/>
      <c r="M56" s="136"/>
      <c r="N56" s="136"/>
      <c r="O56" s="137"/>
      <c r="P56" s="137"/>
      <c r="Q56" s="136"/>
    </row>
    <row r="57" spans="1:17" ht="5.25" customHeight="1">
      <c r="A57" s="133"/>
      <c r="B57" s="134"/>
      <c r="C57" s="135"/>
      <c r="D57" s="135"/>
      <c r="E57" s="136"/>
      <c r="F57" s="136"/>
      <c r="G57" s="136"/>
      <c r="H57" s="136"/>
      <c r="I57" s="136"/>
      <c r="J57" s="136"/>
      <c r="K57" s="137"/>
      <c r="L57" s="137"/>
      <c r="M57" s="136"/>
      <c r="N57" s="136"/>
      <c r="O57" s="137"/>
      <c r="P57" s="137"/>
      <c r="Q57" s="136"/>
    </row>
    <row r="58" spans="1:17" ht="5.25" customHeight="1">
      <c r="A58" s="133"/>
      <c r="B58" s="134"/>
      <c r="C58" s="135"/>
      <c r="D58" s="135"/>
      <c r="E58" s="136"/>
      <c r="F58" s="136"/>
      <c r="G58" s="136"/>
      <c r="H58" s="136"/>
      <c r="I58" s="136"/>
      <c r="J58" s="136"/>
      <c r="K58" s="137"/>
      <c r="L58" s="137"/>
      <c r="M58" s="136"/>
      <c r="N58" s="136"/>
      <c r="O58" s="137"/>
      <c r="P58" s="137"/>
      <c r="Q58" s="136"/>
    </row>
    <row r="59" spans="1:17" ht="17.25" customHeight="1">
      <c r="A59" s="192" t="s">
        <v>68</v>
      </c>
      <c r="B59" s="128" t="s">
        <v>40</v>
      </c>
      <c r="C59" s="195" t="s">
        <v>93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7"/>
    </row>
    <row r="60" spans="1:17" ht="17.25" customHeight="1">
      <c r="A60" s="193"/>
      <c r="B60" s="128" t="s">
        <v>27</v>
      </c>
      <c r="C60" s="162" t="s">
        <v>41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1"/>
    </row>
    <row r="61" spans="1:17" ht="18" customHeight="1">
      <c r="A61" s="193"/>
      <c r="B61" s="33" t="s">
        <v>16</v>
      </c>
      <c r="C61" s="165" t="s">
        <v>37</v>
      </c>
      <c r="D61" s="166"/>
      <c r="E61" s="155" t="s">
        <v>92</v>
      </c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5"/>
    </row>
    <row r="62" spans="1:17" ht="13.5" customHeight="1">
      <c r="A62" s="193"/>
      <c r="B62" s="140" t="s">
        <v>17</v>
      </c>
      <c r="C62" s="108"/>
      <c r="D62" s="108"/>
      <c r="E62" s="109">
        <f>E63+E64</f>
        <v>109149</v>
      </c>
      <c r="F62" s="109">
        <f>F63+F64</f>
        <v>27284</v>
      </c>
      <c r="G62" s="110">
        <f>G63+G64</f>
        <v>81865</v>
      </c>
      <c r="H62" s="111">
        <f>H63</f>
        <v>109149</v>
      </c>
      <c r="I62" s="112"/>
      <c r="J62" s="112">
        <f>J63</f>
        <v>27284</v>
      </c>
      <c r="K62" s="111"/>
      <c r="L62" s="112"/>
      <c r="M62" s="112">
        <f>M63</f>
        <v>27284</v>
      </c>
      <c r="N62" s="111">
        <f>N63</f>
        <v>81865</v>
      </c>
      <c r="O62" s="111"/>
      <c r="P62" s="111"/>
      <c r="Q62" s="111">
        <f>Q63</f>
        <v>81865</v>
      </c>
    </row>
    <row r="63" spans="1:17" ht="12.75" customHeight="1">
      <c r="A63" s="193"/>
      <c r="B63" s="128" t="s">
        <v>69</v>
      </c>
      <c r="C63" s="98"/>
      <c r="D63" s="98"/>
      <c r="E63" s="99">
        <f>F63+G63</f>
        <v>109149</v>
      </c>
      <c r="F63" s="99">
        <f>I63+J63</f>
        <v>27284</v>
      </c>
      <c r="G63" s="100">
        <f>Q63</f>
        <v>81865</v>
      </c>
      <c r="H63" s="101">
        <f>I63+N63+J63</f>
        <v>109149</v>
      </c>
      <c r="I63" s="102"/>
      <c r="J63" s="102">
        <f>M63</f>
        <v>27284</v>
      </c>
      <c r="K63" s="101"/>
      <c r="L63" s="102"/>
      <c r="M63" s="102">
        <v>27284</v>
      </c>
      <c r="N63" s="101">
        <f>Q63</f>
        <v>81865</v>
      </c>
      <c r="O63" s="103"/>
      <c r="P63" s="103"/>
      <c r="Q63" s="101">
        <v>81865</v>
      </c>
    </row>
    <row r="64" spans="1:17" ht="11.25" customHeight="1">
      <c r="A64" s="194"/>
      <c r="B64" s="21" t="s">
        <v>70</v>
      </c>
      <c r="C64" s="113"/>
      <c r="D64" s="113"/>
      <c r="E64" s="114"/>
      <c r="F64" s="114"/>
      <c r="G64" s="115"/>
      <c r="H64" s="116"/>
      <c r="I64" s="117"/>
      <c r="J64" s="117"/>
      <c r="K64" s="116"/>
      <c r="L64" s="117"/>
      <c r="M64" s="117"/>
      <c r="N64" s="116"/>
      <c r="O64" s="118"/>
      <c r="P64" s="118"/>
      <c r="Q64" s="116"/>
    </row>
    <row r="65" spans="1:17" ht="11.25" customHeight="1">
      <c r="A65" s="119"/>
      <c r="B65" s="107"/>
      <c r="C65" s="120"/>
      <c r="D65" s="120"/>
      <c r="E65" s="121"/>
      <c r="F65" s="121"/>
      <c r="G65" s="122"/>
      <c r="H65" s="122"/>
      <c r="I65" s="122"/>
      <c r="J65" s="122"/>
      <c r="K65" s="122"/>
      <c r="L65" s="122"/>
      <c r="M65" s="122"/>
      <c r="N65" s="122"/>
      <c r="O65" s="123"/>
      <c r="P65" s="123"/>
      <c r="Q65" s="122"/>
    </row>
    <row r="66" spans="1:17" ht="15.75" customHeight="1">
      <c r="A66" s="186" t="s">
        <v>77</v>
      </c>
      <c r="B66" s="39" t="s">
        <v>40</v>
      </c>
      <c r="C66" s="195" t="s">
        <v>73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7"/>
    </row>
    <row r="67" spans="1:17" ht="15.75" customHeight="1">
      <c r="A67" s="187"/>
      <c r="B67" s="128" t="s">
        <v>94</v>
      </c>
      <c r="C67" s="162" t="s">
        <v>95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1"/>
    </row>
    <row r="68" spans="1:17" ht="15.75" customHeight="1">
      <c r="A68" s="188"/>
      <c r="B68" s="39" t="s">
        <v>27</v>
      </c>
      <c r="C68" s="162" t="s">
        <v>74</v>
      </c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1"/>
    </row>
    <row r="69" spans="1:17" ht="18.75" customHeight="1">
      <c r="A69" s="188"/>
      <c r="B69" s="33" t="s">
        <v>16</v>
      </c>
      <c r="C69" s="165" t="s">
        <v>75</v>
      </c>
      <c r="D69" s="166"/>
      <c r="E69" s="155" t="s">
        <v>76</v>
      </c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5"/>
    </row>
    <row r="70" spans="1:17" ht="12.75" customHeight="1">
      <c r="A70" s="188"/>
      <c r="B70" s="39" t="s">
        <v>17</v>
      </c>
      <c r="C70" s="124"/>
      <c r="D70" s="108"/>
      <c r="E70" s="109">
        <f>E71+E72</f>
        <v>29900</v>
      </c>
      <c r="F70" s="109">
        <f>F71+F72</f>
        <v>4485</v>
      </c>
      <c r="G70" s="110">
        <f>G71+G72</f>
        <v>25415</v>
      </c>
      <c r="H70" s="111">
        <f>H71</f>
        <v>29900</v>
      </c>
      <c r="I70" s="112"/>
      <c r="J70" s="112">
        <f>J71</f>
        <v>4485</v>
      </c>
      <c r="K70" s="111"/>
      <c r="L70" s="112"/>
      <c r="M70" s="112">
        <f>M71</f>
        <v>4485</v>
      </c>
      <c r="N70" s="111">
        <f>N71</f>
        <v>25415</v>
      </c>
      <c r="O70" s="111"/>
      <c r="P70" s="111"/>
      <c r="Q70" s="111">
        <f>Q71</f>
        <v>25415</v>
      </c>
    </row>
    <row r="71" spans="1:17" ht="12.75" customHeight="1">
      <c r="A71" s="188"/>
      <c r="B71" s="18" t="s">
        <v>69</v>
      </c>
      <c r="C71" s="98"/>
      <c r="D71" s="98"/>
      <c r="E71" s="99">
        <f>F71+G71</f>
        <v>29900</v>
      </c>
      <c r="F71" s="99">
        <f>I71+J71</f>
        <v>4485</v>
      </c>
      <c r="G71" s="100">
        <f>Q71</f>
        <v>25415</v>
      </c>
      <c r="H71" s="101">
        <f>I71+N71+J71</f>
        <v>29900</v>
      </c>
      <c r="I71" s="102"/>
      <c r="J71" s="102">
        <f>M71</f>
        <v>4485</v>
      </c>
      <c r="K71" s="101"/>
      <c r="L71" s="102"/>
      <c r="M71" s="102">
        <v>4485</v>
      </c>
      <c r="N71" s="101">
        <f>Q71</f>
        <v>25415</v>
      </c>
      <c r="O71" s="103"/>
      <c r="P71" s="103"/>
      <c r="Q71" s="101">
        <v>25415</v>
      </c>
    </row>
    <row r="72" spans="1:17" ht="12.75" customHeight="1">
      <c r="A72" s="189"/>
      <c r="B72" s="21" t="s">
        <v>70</v>
      </c>
      <c r="C72" s="113"/>
      <c r="D72" s="113"/>
      <c r="E72" s="114"/>
      <c r="F72" s="114"/>
      <c r="G72" s="115"/>
      <c r="H72" s="116"/>
      <c r="I72" s="117"/>
      <c r="J72" s="117"/>
      <c r="K72" s="116"/>
      <c r="L72" s="117"/>
      <c r="M72" s="117"/>
      <c r="N72" s="116"/>
      <c r="O72" s="118"/>
      <c r="P72" s="118"/>
      <c r="Q72" s="116"/>
    </row>
    <row r="73" spans="1:17" ht="12.75" customHeight="1">
      <c r="A73" s="32"/>
      <c r="B73" s="32"/>
      <c r="C73" s="31"/>
      <c r="D73" s="31"/>
      <c r="E73" s="31"/>
      <c r="F73" s="31"/>
      <c r="G73" s="31"/>
      <c r="H73" s="31"/>
      <c r="I73" s="64"/>
      <c r="J73" s="64"/>
      <c r="K73" s="31"/>
      <c r="L73" s="64"/>
      <c r="M73" s="64"/>
      <c r="N73" s="31"/>
      <c r="O73" s="31"/>
      <c r="P73" s="31"/>
      <c r="Q73" s="50"/>
    </row>
    <row r="74" spans="1:20" ht="28.5" customHeight="1">
      <c r="A74" s="51"/>
      <c r="B74" s="219" t="s">
        <v>34</v>
      </c>
      <c r="C74" s="220"/>
      <c r="D74" s="221"/>
      <c r="E74" s="52">
        <f aca="true" t="shared" si="2" ref="E74:Q74">E12+E41</f>
        <v>1199340</v>
      </c>
      <c r="F74" s="52">
        <f t="shared" si="2"/>
        <v>264523</v>
      </c>
      <c r="G74" s="52">
        <f t="shared" si="2"/>
        <v>934817</v>
      </c>
      <c r="H74" s="52">
        <f t="shared" si="2"/>
        <v>1199340</v>
      </c>
      <c r="I74" s="52">
        <f t="shared" si="2"/>
        <v>146038</v>
      </c>
      <c r="J74" s="52">
        <f t="shared" si="2"/>
        <v>118485</v>
      </c>
      <c r="K74" s="52">
        <f t="shared" si="2"/>
        <v>0</v>
      </c>
      <c r="L74" s="52">
        <f t="shared" si="2"/>
        <v>146038</v>
      </c>
      <c r="M74" s="52">
        <f t="shared" si="2"/>
        <v>118485</v>
      </c>
      <c r="N74" s="52">
        <f t="shared" si="2"/>
        <v>934817</v>
      </c>
      <c r="O74" s="52">
        <f t="shared" si="2"/>
        <v>0</v>
      </c>
      <c r="P74" s="52">
        <f t="shared" si="2"/>
        <v>0</v>
      </c>
      <c r="Q74" s="52">
        <f t="shared" si="2"/>
        <v>934817</v>
      </c>
      <c r="T74" s="126"/>
    </row>
    <row r="75" spans="1:17" ht="3.75" customHeight="1">
      <c r="A75" s="51"/>
      <c r="B75" s="51"/>
      <c r="C75" s="51"/>
      <c r="D75" s="51"/>
      <c r="E75" s="51"/>
      <c r="F75" s="51" t="s">
        <v>61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2:17" ht="21" customHeight="1"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</row>
    <row r="77" ht="9" customHeight="1"/>
  </sheetData>
  <sheetProtection/>
  <mergeCells count="71">
    <mergeCell ref="B76:Q76"/>
    <mergeCell ref="C61:D61"/>
    <mergeCell ref="C60:Q60"/>
    <mergeCell ref="B74:D74"/>
    <mergeCell ref="C59:Q59"/>
    <mergeCell ref="E4:E10"/>
    <mergeCell ref="E35:Q35"/>
    <mergeCell ref="K9:K10"/>
    <mergeCell ref="O8:Q8"/>
    <mergeCell ref="L9:M9"/>
    <mergeCell ref="C67:Q67"/>
    <mergeCell ref="C35:D35"/>
    <mergeCell ref="N1:Q1"/>
    <mergeCell ref="I7:M7"/>
    <mergeCell ref="A2:Q2"/>
    <mergeCell ref="H4:Q4"/>
    <mergeCell ref="D4:D10"/>
    <mergeCell ref="I8:J8"/>
    <mergeCell ref="H5:Q5"/>
    <mergeCell ref="I11:J11"/>
    <mergeCell ref="F5:F10"/>
    <mergeCell ref="C4:C10"/>
    <mergeCell ref="F4:G4"/>
    <mergeCell ref="L11:M11"/>
    <mergeCell ref="G5:G10"/>
    <mergeCell ref="K8:M8"/>
    <mergeCell ref="C49:Q49"/>
    <mergeCell ref="D50:Q50"/>
    <mergeCell ref="C21:Q21"/>
    <mergeCell ref="C22:Q22"/>
    <mergeCell ref="D23:Q23"/>
    <mergeCell ref="C14:Q14"/>
    <mergeCell ref="E16:Q16"/>
    <mergeCell ref="C48:Q48"/>
    <mergeCell ref="A4:A10"/>
    <mergeCell ref="I9:I10"/>
    <mergeCell ref="J9:J10"/>
    <mergeCell ref="B4:B10"/>
    <mergeCell ref="H6:H10"/>
    <mergeCell ref="I6:Q6"/>
    <mergeCell ref="N7:Q7"/>
    <mergeCell ref="C69:D69"/>
    <mergeCell ref="E69:Q69"/>
    <mergeCell ref="A66:A72"/>
    <mergeCell ref="C68:Q68"/>
    <mergeCell ref="A59:A64"/>
    <mergeCell ref="E51:Q51"/>
    <mergeCell ref="C66:Q66"/>
    <mergeCell ref="A48:A54"/>
    <mergeCell ref="C51:D51"/>
    <mergeCell ref="E61:Q61"/>
    <mergeCell ref="A13:A19"/>
    <mergeCell ref="C13:O13"/>
    <mergeCell ref="P13:Q13"/>
    <mergeCell ref="D15:Q15"/>
    <mergeCell ref="A32:A38"/>
    <mergeCell ref="C33:Q33"/>
    <mergeCell ref="D34:Q34"/>
    <mergeCell ref="C16:D16"/>
    <mergeCell ref="E24:Q24"/>
    <mergeCell ref="C24:D24"/>
    <mergeCell ref="A21:A27"/>
    <mergeCell ref="C32:Q32"/>
    <mergeCell ref="A42:A46"/>
    <mergeCell ref="C42:Q42"/>
    <mergeCell ref="C43:D43"/>
    <mergeCell ref="E43:Q43"/>
    <mergeCell ref="B41:D41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7">
      <selection activeCell="R15" sqref="R15"/>
    </sheetView>
  </sheetViews>
  <sheetFormatPr defaultColWidth="9.00390625" defaultRowHeight="12.75"/>
  <cols>
    <col min="1" max="1" width="25.00390625" style="0" customWidth="1"/>
    <col min="2" max="2" width="6.375" style="0" customWidth="1"/>
    <col min="3" max="3" width="10.00390625" style="0" customWidth="1"/>
    <col min="4" max="4" width="12.375" style="0" customWidth="1"/>
    <col min="5" max="5" width="10.375" style="0" customWidth="1"/>
    <col min="6" max="6" width="10.75390625" style="0" customWidth="1"/>
    <col min="7" max="7" width="11.375" style="0" customWidth="1"/>
    <col min="8" max="8" width="9.25390625" style="0" customWidth="1"/>
    <col min="9" max="9" width="8.875" style="0" customWidth="1"/>
    <col min="10" max="10" width="10.25390625" style="0" customWidth="1"/>
    <col min="11" max="11" width="9.00390625" style="0" customWidth="1"/>
    <col min="12" max="12" width="9.75390625" style="0" customWidth="1"/>
    <col min="13" max="13" width="9.875" style="0" customWidth="1"/>
    <col min="14" max="16" width="7.875" style="0" customWidth="1"/>
    <col min="17" max="17" width="6.125" style="0" customWidth="1"/>
    <col min="18" max="18" width="7.375" style="0" customWidth="1"/>
  </cols>
  <sheetData>
    <row r="1" ht="2.25" customHeight="1"/>
    <row r="2" spans="1:18" ht="12.75" customHeight="1">
      <c r="A2" s="70"/>
      <c r="B2" s="70"/>
      <c r="C2" s="70"/>
      <c r="D2" s="224">
        <v>2013</v>
      </c>
      <c r="E2" s="224"/>
      <c r="F2" s="224"/>
      <c r="G2" s="224"/>
      <c r="H2" s="224"/>
      <c r="I2" s="224">
        <v>2014</v>
      </c>
      <c r="J2" s="224"/>
      <c r="K2" s="224"/>
      <c r="L2" s="224"/>
      <c r="M2" s="224"/>
      <c r="N2" s="224">
        <v>2015</v>
      </c>
      <c r="O2" s="224"/>
      <c r="P2" s="224"/>
      <c r="Q2" s="224"/>
      <c r="R2" s="224"/>
    </row>
    <row r="3" spans="1:18" ht="31.5" customHeight="1">
      <c r="A3" s="71" t="s">
        <v>64</v>
      </c>
      <c r="B3" s="95"/>
      <c r="C3" s="88" t="s">
        <v>51</v>
      </c>
      <c r="D3" s="94" t="s">
        <v>44</v>
      </c>
      <c r="E3" s="86"/>
      <c r="F3" s="87" t="s">
        <v>45</v>
      </c>
      <c r="G3" s="87" t="s">
        <v>46</v>
      </c>
      <c r="H3" s="87" t="s">
        <v>36</v>
      </c>
      <c r="I3" s="86" t="s">
        <v>44</v>
      </c>
      <c r="J3" s="86"/>
      <c r="K3" s="87" t="s">
        <v>45</v>
      </c>
      <c r="L3" s="87" t="s">
        <v>46</v>
      </c>
      <c r="M3" s="87" t="s">
        <v>36</v>
      </c>
      <c r="N3" s="86" t="s">
        <v>44</v>
      </c>
      <c r="O3" s="86"/>
      <c r="P3" s="87" t="s">
        <v>45</v>
      </c>
      <c r="Q3" s="87" t="s">
        <v>46</v>
      </c>
      <c r="R3" s="87" t="s">
        <v>36</v>
      </c>
    </row>
    <row r="4" spans="1:18" ht="49.5" customHeight="1">
      <c r="A4" s="83" t="s">
        <v>63</v>
      </c>
      <c r="B4" s="96">
        <v>15095</v>
      </c>
      <c r="C4" s="82">
        <f>D4+I4+N4</f>
        <v>21081</v>
      </c>
      <c r="D4" s="78">
        <f>SUM(F4:H4)</f>
        <v>2480</v>
      </c>
      <c r="E4" s="78"/>
      <c r="F4" s="73"/>
      <c r="G4" s="73"/>
      <c r="H4" s="73">
        <v>2480</v>
      </c>
      <c r="I4" s="78">
        <f>SUM(K4:M4)</f>
        <v>18601</v>
      </c>
      <c r="J4" s="78"/>
      <c r="K4" s="73"/>
      <c r="L4" s="73"/>
      <c r="M4" s="73">
        <v>18601</v>
      </c>
      <c r="N4" s="78">
        <f>SUM(P4:R4)</f>
        <v>0</v>
      </c>
      <c r="O4" s="78"/>
      <c r="P4" s="73"/>
      <c r="Q4" s="73"/>
      <c r="R4" s="73"/>
    </row>
    <row r="5" spans="1:18" ht="24" customHeight="1">
      <c r="A5" s="72" t="s">
        <v>32</v>
      </c>
      <c r="B5" s="96">
        <v>72095</v>
      </c>
      <c r="C5" s="82">
        <f aca="true" t="shared" si="0" ref="C5:C16">D5+I5+N5</f>
        <v>2021506</v>
      </c>
      <c r="D5" s="78">
        <f aca="true" t="shared" si="1" ref="D5:D16">SUM(F5:H5)</f>
        <v>933165</v>
      </c>
      <c r="E5" s="78"/>
      <c r="F5" s="73">
        <v>793191</v>
      </c>
      <c r="G5" s="73">
        <v>139974</v>
      </c>
      <c r="H5" s="73"/>
      <c r="I5" s="78">
        <f>SUM(K5:M5)</f>
        <v>1088341</v>
      </c>
      <c r="J5" s="78"/>
      <c r="K5" s="73">
        <v>925090</v>
      </c>
      <c r="L5" s="73">
        <v>163251</v>
      </c>
      <c r="M5" s="73"/>
      <c r="N5" s="78">
        <f>SUM(P5:R5)</f>
        <v>0</v>
      </c>
      <c r="O5" s="78"/>
      <c r="P5" s="73"/>
      <c r="Q5" s="73"/>
      <c r="R5" s="73"/>
    </row>
    <row r="6" spans="1:18" ht="49.5" customHeight="1">
      <c r="A6" s="72" t="s">
        <v>50</v>
      </c>
      <c r="B6" s="96"/>
      <c r="C6" s="82">
        <f t="shared" si="0"/>
        <v>0</v>
      </c>
      <c r="D6" s="78">
        <f t="shared" si="1"/>
        <v>0</v>
      </c>
      <c r="E6" s="78"/>
      <c r="F6" s="73"/>
      <c r="G6" s="73"/>
      <c r="H6" s="73"/>
      <c r="I6" s="78">
        <f>SUM(K6:M6)</f>
        <v>0</v>
      </c>
      <c r="J6" s="78"/>
      <c r="K6" s="73"/>
      <c r="L6" s="73"/>
      <c r="M6" s="73"/>
      <c r="N6" s="78">
        <f>SUM(P6:R6)</f>
        <v>0</v>
      </c>
      <c r="O6" s="78"/>
      <c r="P6" s="73"/>
      <c r="Q6" s="73"/>
      <c r="R6" s="73"/>
    </row>
    <row r="7" spans="1:18" ht="48.75" customHeight="1">
      <c r="A7" s="84" t="s">
        <v>43</v>
      </c>
      <c r="B7" s="96">
        <v>75095</v>
      </c>
      <c r="C7" s="82">
        <f t="shared" si="0"/>
        <v>16043</v>
      </c>
      <c r="D7" s="78">
        <f t="shared" si="1"/>
        <v>3774</v>
      </c>
      <c r="E7" s="78"/>
      <c r="F7" s="73"/>
      <c r="G7" s="73"/>
      <c r="H7" s="73">
        <v>3774</v>
      </c>
      <c r="I7" s="78">
        <f>SUM(K7:M7)</f>
        <v>12269</v>
      </c>
      <c r="J7" s="78"/>
      <c r="K7" s="73"/>
      <c r="L7" s="73"/>
      <c r="M7" s="73">
        <v>12269</v>
      </c>
      <c r="N7" s="78">
        <f>SUM(P7:R7)</f>
        <v>0</v>
      </c>
      <c r="O7" s="78"/>
      <c r="P7" s="73"/>
      <c r="Q7" s="73"/>
      <c r="R7" s="73"/>
    </row>
    <row r="8" spans="1:18" ht="15.75" customHeight="1">
      <c r="A8" s="74" t="s">
        <v>57</v>
      </c>
      <c r="B8" s="97"/>
      <c r="C8" s="82">
        <f t="shared" si="0"/>
        <v>2058630</v>
      </c>
      <c r="D8" s="79">
        <f aca="true" t="shared" si="2" ref="D8:R8">SUM(D4:D7)</f>
        <v>939419</v>
      </c>
      <c r="E8" s="79"/>
      <c r="F8" s="75">
        <f t="shared" si="2"/>
        <v>793191</v>
      </c>
      <c r="G8" s="75">
        <f t="shared" si="2"/>
        <v>139974</v>
      </c>
      <c r="H8" s="75">
        <f t="shared" si="2"/>
        <v>6254</v>
      </c>
      <c r="I8" s="79">
        <f t="shared" si="2"/>
        <v>1119211</v>
      </c>
      <c r="J8" s="79"/>
      <c r="K8" s="75">
        <f t="shared" si="2"/>
        <v>925090</v>
      </c>
      <c r="L8" s="75">
        <f t="shared" si="2"/>
        <v>163251</v>
      </c>
      <c r="M8" s="75">
        <f t="shared" si="2"/>
        <v>30870</v>
      </c>
      <c r="N8" s="79">
        <f t="shared" si="2"/>
        <v>0</v>
      </c>
      <c r="O8" s="79"/>
      <c r="P8" s="75">
        <f t="shared" si="2"/>
        <v>0</v>
      </c>
      <c r="Q8" s="75">
        <f t="shared" si="2"/>
        <v>0</v>
      </c>
      <c r="R8" s="75">
        <f t="shared" si="2"/>
        <v>0</v>
      </c>
    </row>
    <row r="9" spans="1:18" ht="21.75" customHeight="1">
      <c r="A9" s="84" t="s">
        <v>26</v>
      </c>
      <c r="B9" s="96"/>
      <c r="C9" s="82">
        <f t="shared" si="0"/>
        <v>558420</v>
      </c>
      <c r="D9" s="78">
        <f t="shared" si="1"/>
        <v>558420</v>
      </c>
      <c r="E9" s="78"/>
      <c r="F9" s="73">
        <v>385900</v>
      </c>
      <c r="G9" s="73"/>
      <c r="H9" s="73">
        <v>172520</v>
      </c>
      <c r="I9" s="78">
        <f aca="true" t="shared" si="3" ref="I9:I16">SUM(K9:M9)</f>
        <v>0</v>
      </c>
      <c r="J9" s="78"/>
      <c r="K9" s="73"/>
      <c r="L9" s="73"/>
      <c r="M9" s="73"/>
      <c r="N9" s="78">
        <f aca="true" t="shared" si="4" ref="N9:N16">SUM(P9:R9)</f>
        <v>0</v>
      </c>
      <c r="O9" s="78"/>
      <c r="P9" s="73"/>
      <c r="Q9" s="73"/>
      <c r="R9" s="73"/>
    </row>
    <row r="10" spans="1:18" ht="22.5" customHeight="1">
      <c r="A10" s="72" t="s">
        <v>32</v>
      </c>
      <c r="B10" s="96">
        <v>72095</v>
      </c>
      <c r="C10" s="82">
        <f t="shared" si="0"/>
        <v>162778</v>
      </c>
      <c r="D10" s="78">
        <f t="shared" si="1"/>
        <v>0</v>
      </c>
      <c r="E10" s="78"/>
      <c r="F10" s="73"/>
      <c r="G10" s="73"/>
      <c r="H10" s="73"/>
      <c r="I10" s="78">
        <f t="shared" si="3"/>
        <v>162778</v>
      </c>
      <c r="J10" s="78"/>
      <c r="K10" s="73">
        <v>138361</v>
      </c>
      <c r="L10" s="73">
        <v>24417</v>
      </c>
      <c r="M10" s="73"/>
      <c r="N10" s="78">
        <f t="shared" si="4"/>
        <v>0</v>
      </c>
      <c r="O10" s="78"/>
      <c r="P10" s="73"/>
      <c r="Q10" s="73"/>
      <c r="R10" s="73"/>
    </row>
    <row r="11" spans="1:18" ht="27">
      <c r="A11" s="84" t="s">
        <v>38</v>
      </c>
      <c r="B11" s="96">
        <v>80195</v>
      </c>
      <c r="C11" s="82">
        <f t="shared" si="0"/>
        <v>6000</v>
      </c>
      <c r="D11" s="78">
        <f t="shared" si="1"/>
        <v>6000</v>
      </c>
      <c r="E11" s="78"/>
      <c r="F11" s="73">
        <v>5099</v>
      </c>
      <c r="G11" s="73">
        <v>901</v>
      </c>
      <c r="H11" s="73"/>
      <c r="I11" s="78">
        <f t="shared" si="3"/>
        <v>0</v>
      </c>
      <c r="J11" s="78"/>
      <c r="K11" s="73"/>
      <c r="L11" s="73"/>
      <c r="M11" s="73"/>
      <c r="N11" s="78">
        <f t="shared" si="4"/>
        <v>0</v>
      </c>
      <c r="O11" s="78"/>
      <c r="P11" s="73"/>
      <c r="Q11" s="73"/>
      <c r="R11" s="73"/>
    </row>
    <row r="12" spans="1:18" ht="21">
      <c r="A12" s="72" t="s">
        <v>39</v>
      </c>
      <c r="B12" s="96">
        <v>80195</v>
      </c>
      <c r="C12" s="82">
        <f>D12+I12+N12</f>
        <v>348285</v>
      </c>
      <c r="D12" s="78">
        <f>SUM(F12:H12)</f>
        <v>221984</v>
      </c>
      <c r="E12" s="78"/>
      <c r="F12" s="73">
        <v>166488</v>
      </c>
      <c r="G12" s="73"/>
      <c r="H12" s="73">
        <v>55496</v>
      </c>
      <c r="I12" s="78">
        <f>SUM(K12:M12)</f>
        <v>126301</v>
      </c>
      <c r="J12" s="78"/>
      <c r="K12" s="73">
        <v>94726</v>
      </c>
      <c r="L12" s="73"/>
      <c r="M12" s="73">
        <v>31575</v>
      </c>
      <c r="N12" s="78">
        <f>SUM(P12:R12)</f>
        <v>0</v>
      </c>
      <c r="O12" s="78"/>
      <c r="P12" s="73"/>
      <c r="Q12" s="73"/>
      <c r="R12" s="73"/>
    </row>
    <row r="13" spans="1:18" ht="27">
      <c r="A13" s="84" t="s">
        <v>50</v>
      </c>
      <c r="B13" s="96"/>
      <c r="C13" s="82">
        <f>D13+I13+N13</f>
        <v>0</v>
      </c>
      <c r="D13" s="78">
        <f>SUM(F13:H13)</f>
        <v>0</v>
      </c>
      <c r="E13" s="78"/>
      <c r="F13" s="73"/>
      <c r="G13" s="73"/>
      <c r="H13" s="73"/>
      <c r="I13" s="78">
        <f>SUM(K13:M13)</f>
        <v>0</v>
      </c>
      <c r="J13" s="78"/>
      <c r="K13" s="73"/>
      <c r="L13" s="73"/>
      <c r="M13" s="73"/>
      <c r="N13" s="78">
        <f>SUM(P13:R13)</f>
        <v>0</v>
      </c>
      <c r="O13" s="78"/>
      <c r="P13" s="73"/>
      <c r="Q13" s="73"/>
      <c r="R13" s="73"/>
    </row>
    <row r="14" spans="1:18" ht="18">
      <c r="A14" s="84" t="s">
        <v>53</v>
      </c>
      <c r="B14" s="96">
        <v>71095</v>
      </c>
      <c r="C14" s="82">
        <f>D14+I14+N14</f>
        <v>169500</v>
      </c>
      <c r="D14" s="78">
        <f>SUM(F14:H14)</f>
        <v>3000</v>
      </c>
      <c r="E14" s="78"/>
      <c r="F14" s="73">
        <v>2700</v>
      </c>
      <c r="G14" s="73"/>
      <c r="H14" s="73">
        <v>300</v>
      </c>
      <c r="I14" s="78">
        <f>SUM(K14:M14)</f>
        <v>13500</v>
      </c>
      <c r="J14" s="78"/>
      <c r="K14" s="73">
        <v>12300</v>
      </c>
      <c r="L14" s="73"/>
      <c r="M14" s="73">
        <v>1200</v>
      </c>
      <c r="N14" s="78">
        <f>SUM(P14:R14)</f>
        <v>153000</v>
      </c>
      <c r="O14" s="78"/>
      <c r="P14" s="73">
        <v>137550</v>
      </c>
      <c r="Q14" s="73"/>
      <c r="R14" s="73">
        <v>15450</v>
      </c>
    </row>
    <row r="15" spans="1:18" ht="12.75">
      <c r="A15" s="72" t="s">
        <v>29</v>
      </c>
      <c r="B15" s="96">
        <v>95395</v>
      </c>
      <c r="C15" s="82">
        <f t="shared" si="0"/>
        <v>274716</v>
      </c>
      <c r="D15" s="78">
        <f>SUM(F15:H15)</f>
        <v>174716</v>
      </c>
      <c r="E15" s="78"/>
      <c r="F15" s="73">
        <v>149378</v>
      </c>
      <c r="G15" s="73">
        <v>7908</v>
      </c>
      <c r="H15" s="73">
        <v>17430</v>
      </c>
      <c r="I15" s="78">
        <f t="shared" si="3"/>
        <v>100000</v>
      </c>
      <c r="J15" s="78"/>
      <c r="K15" s="73">
        <v>85000</v>
      </c>
      <c r="L15" s="73">
        <v>4500</v>
      </c>
      <c r="M15" s="73">
        <v>10500</v>
      </c>
      <c r="N15" s="78">
        <f t="shared" si="4"/>
        <v>0</v>
      </c>
      <c r="O15" s="78"/>
      <c r="P15" s="73"/>
      <c r="Q15" s="73"/>
      <c r="R15" s="73"/>
    </row>
    <row r="16" spans="1:18" ht="13.5" customHeight="1">
      <c r="A16" s="72" t="s">
        <v>28</v>
      </c>
      <c r="B16" s="96">
        <v>95395</v>
      </c>
      <c r="C16" s="82">
        <f t="shared" si="0"/>
        <v>39686</v>
      </c>
      <c r="D16" s="78">
        <f t="shared" si="1"/>
        <v>39686</v>
      </c>
      <c r="E16" s="78"/>
      <c r="F16" s="73">
        <v>33735</v>
      </c>
      <c r="G16" s="73">
        <v>5951</v>
      </c>
      <c r="H16" s="73"/>
      <c r="I16" s="78">
        <f t="shared" si="3"/>
        <v>0</v>
      </c>
      <c r="J16" s="78"/>
      <c r="K16" s="73"/>
      <c r="L16" s="73"/>
      <c r="M16" s="73"/>
      <c r="N16" s="78">
        <f t="shared" si="4"/>
        <v>0</v>
      </c>
      <c r="O16" s="78"/>
      <c r="P16" s="73"/>
      <c r="Q16" s="73"/>
      <c r="R16" s="73"/>
    </row>
    <row r="17" spans="1:19" ht="16.5" customHeight="1">
      <c r="A17" s="74" t="s">
        <v>58</v>
      </c>
      <c r="B17" s="74"/>
      <c r="C17" s="82">
        <f>D17+I17+N17</f>
        <v>1559385</v>
      </c>
      <c r="D17" s="79">
        <f>SUM(D9:D16)</f>
        <v>1003806</v>
      </c>
      <c r="E17" s="79"/>
      <c r="F17" s="75">
        <f>SUM(F9:F16)</f>
        <v>743300</v>
      </c>
      <c r="G17" s="75">
        <f>SUM(G9:G16)</f>
        <v>14760</v>
      </c>
      <c r="H17" s="75">
        <f>SUM(H9:H16)</f>
        <v>245746</v>
      </c>
      <c r="I17" s="79">
        <f>SUM(I9:I16)</f>
        <v>402579</v>
      </c>
      <c r="J17" s="79"/>
      <c r="K17" s="75">
        <f>SUM(K9:K16)</f>
        <v>330387</v>
      </c>
      <c r="L17" s="75">
        <f>SUM(L9:L16)</f>
        <v>28917</v>
      </c>
      <c r="M17" s="75">
        <f>SUM(M9:M16)</f>
        <v>43275</v>
      </c>
      <c r="N17" s="79">
        <f>SUM(N9:N16)</f>
        <v>153000</v>
      </c>
      <c r="O17" s="79"/>
      <c r="P17" s="75">
        <f>SUM(P9:P16)</f>
        <v>137550</v>
      </c>
      <c r="Q17" s="75">
        <f>SUM(Q9:Q16)</f>
        <v>0</v>
      </c>
      <c r="R17" s="75">
        <f>SUM(R9:R16)</f>
        <v>15450</v>
      </c>
      <c r="S17" s="69">
        <f>SUM(C9:C16)</f>
        <v>1559385</v>
      </c>
    </row>
    <row r="18" spans="1:19" ht="16.5" customHeight="1">
      <c r="A18" s="76" t="s">
        <v>56</v>
      </c>
      <c r="B18" s="76"/>
      <c r="C18" s="82">
        <f>D18+I18+N18</f>
        <v>3618015</v>
      </c>
      <c r="D18" s="80">
        <f>D8+D17</f>
        <v>1943225</v>
      </c>
      <c r="E18" s="80"/>
      <c r="F18" s="77">
        <f>F8+F17</f>
        <v>1536491</v>
      </c>
      <c r="G18" s="77">
        <f>G8+G17</f>
        <v>154734</v>
      </c>
      <c r="H18" s="77">
        <f>H8+H17</f>
        <v>252000</v>
      </c>
      <c r="I18" s="80">
        <f>I8+I17</f>
        <v>1521790</v>
      </c>
      <c r="J18" s="80"/>
      <c r="K18" s="77">
        <f>K8+K17</f>
        <v>1255477</v>
      </c>
      <c r="L18" s="77">
        <f>L8+L17</f>
        <v>192168</v>
      </c>
      <c r="M18" s="77">
        <f>M8+M17</f>
        <v>74145</v>
      </c>
      <c r="N18" s="80">
        <f>N8+N17</f>
        <v>153000</v>
      </c>
      <c r="O18" s="80"/>
      <c r="P18" s="77">
        <f>P8+P17</f>
        <v>137550</v>
      </c>
      <c r="Q18" s="77">
        <f>Q8+Q17</f>
        <v>0</v>
      </c>
      <c r="R18" s="77">
        <f>R8+R17</f>
        <v>15450</v>
      </c>
      <c r="S18" s="69">
        <f>D18+I18+N18</f>
        <v>3618015</v>
      </c>
    </row>
    <row r="19" spans="19:20" ht="22.5" customHeight="1">
      <c r="S19" s="69">
        <f>P18+K18+F18</f>
        <v>2929518</v>
      </c>
      <c r="T19" t="s">
        <v>48</v>
      </c>
    </row>
    <row r="20" ht="4.5" customHeight="1" hidden="1">
      <c r="S20" s="69">
        <f>G18+H18+L18+M18+R18</f>
        <v>688497</v>
      </c>
    </row>
    <row r="21" spans="4:19" ht="10.5" customHeight="1">
      <c r="D21" s="225"/>
      <c r="E21" s="225"/>
      <c r="F21" s="225"/>
      <c r="G21" s="225"/>
      <c r="H21" s="225"/>
      <c r="S21" s="69"/>
    </row>
    <row r="22" spans="1:18" ht="15.75">
      <c r="A22" s="70"/>
      <c r="B22" s="70"/>
      <c r="C22" s="70"/>
      <c r="D22" s="226">
        <v>2013</v>
      </c>
      <c r="E22" s="226"/>
      <c r="F22" s="226"/>
      <c r="G22" s="226"/>
      <c r="H22" s="226"/>
      <c r="I22" s="226">
        <v>2014</v>
      </c>
      <c r="J22" s="226"/>
      <c r="K22" s="226"/>
      <c r="L22" s="226"/>
      <c r="M22" s="226"/>
      <c r="N22" s="226">
        <v>2015</v>
      </c>
      <c r="O22" s="226"/>
      <c r="P22" s="226"/>
      <c r="Q22" s="226"/>
      <c r="R22" s="226"/>
    </row>
    <row r="23" spans="1:18" ht="30" customHeight="1">
      <c r="A23" s="71" t="s">
        <v>65</v>
      </c>
      <c r="B23" s="71"/>
      <c r="C23" s="81"/>
      <c r="D23" s="93" t="s">
        <v>49</v>
      </c>
      <c r="E23" s="89" t="s">
        <v>62</v>
      </c>
      <c r="F23" s="87" t="s">
        <v>45</v>
      </c>
      <c r="G23" s="87" t="s">
        <v>46</v>
      </c>
      <c r="H23" s="87" t="s">
        <v>36</v>
      </c>
      <c r="I23" s="86" t="s">
        <v>49</v>
      </c>
      <c r="J23" s="89" t="s">
        <v>62</v>
      </c>
      <c r="K23" s="87" t="s">
        <v>45</v>
      </c>
      <c r="L23" s="87" t="s">
        <v>46</v>
      </c>
      <c r="M23" s="87" t="s">
        <v>36</v>
      </c>
      <c r="N23" s="86" t="s">
        <v>49</v>
      </c>
      <c r="O23" s="89" t="s">
        <v>62</v>
      </c>
      <c r="P23" s="87" t="s">
        <v>45</v>
      </c>
      <c r="Q23" s="87" t="s">
        <v>46</v>
      </c>
      <c r="R23" s="87" t="s">
        <v>36</v>
      </c>
    </row>
    <row r="24" spans="1:18" ht="60" customHeight="1">
      <c r="A24" s="84" t="s">
        <v>52</v>
      </c>
      <c r="B24" s="96">
        <v>15095</v>
      </c>
      <c r="C24" s="82">
        <f>D24+I24+N24</f>
        <v>0</v>
      </c>
      <c r="D24" s="78">
        <f>SUM(F24:H24)</f>
        <v>0</v>
      </c>
      <c r="E24" s="90"/>
      <c r="F24" s="73"/>
      <c r="G24" s="73"/>
      <c r="H24" s="73"/>
      <c r="I24" s="78">
        <f>SUM(K24:M24)</f>
        <v>0</v>
      </c>
      <c r="J24" s="90"/>
      <c r="K24" s="73"/>
      <c r="L24" s="73"/>
      <c r="M24" s="73"/>
      <c r="N24" s="78">
        <f>SUM(P24:R24)</f>
        <v>0</v>
      </c>
      <c r="O24" s="90"/>
      <c r="P24" s="73"/>
      <c r="Q24" s="73"/>
      <c r="R24" s="73"/>
    </row>
    <row r="25" spans="1:18" ht="18">
      <c r="A25" s="84" t="s">
        <v>32</v>
      </c>
      <c r="B25" s="96">
        <v>72095</v>
      </c>
      <c r="C25" s="82">
        <f aca="true" t="shared" si="5" ref="C25:C36">D25+I25+N25</f>
        <v>2021506</v>
      </c>
      <c r="D25" s="78">
        <f>SUM(F25:H25)</f>
        <v>933165</v>
      </c>
      <c r="E25" s="90">
        <f>F25+G25</f>
        <v>933165</v>
      </c>
      <c r="F25" s="73">
        <v>793191</v>
      </c>
      <c r="G25" s="73">
        <v>139974</v>
      </c>
      <c r="H25" s="73"/>
      <c r="I25" s="78">
        <f>SUM(K25:M25)</f>
        <v>1088341</v>
      </c>
      <c r="J25" s="90">
        <f>K25+L25</f>
        <v>1088341</v>
      </c>
      <c r="K25" s="73">
        <v>925090</v>
      </c>
      <c r="L25" s="73">
        <v>163251</v>
      </c>
      <c r="M25" s="73"/>
      <c r="N25" s="78">
        <f>SUM(P25:R25)</f>
        <v>0</v>
      </c>
      <c r="O25" s="90"/>
      <c r="P25" s="73"/>
      <c r="Q25" s="73"/>
      <c r="R25" s="73"/>
    </row>
    <row r="26" spans="1:20" ht="35.25" customHeight="1">
      <c r="A26" s="84" t="s">
        <v>50</v>
      </c>
      <c r="B26" s="96"/>
      <c r="C26" s="82">
        <f t="shared" si="5"/>
        <v>0</v>
      </c>
      <c r="D26" s="78">
        <f>SUM(F26:H26)</f>
        <v>0</v>
      </c>
      <c r="E26" s="90"/>
      <c r="F26" s="73"/>
      <c r="G26" s="73"/>
      <c r="H26" s="73"/>
      <c r="I26" s="78">
        <f>SUM(K26:M26)</f>
        <v>0</v>
      </c>
      <c r="J26" s="90"/>
      <c r="K26" s="73"/>
      <c r="L26" s="73"/>
      <c r="M26" s="73"/>
      <c r="N26" s="78">
        <f>SUM(P26:R26)</f>
        <v>0</v>
      </c>
      <c r="O26" s="90"/>
      <c r="P26" s="73"/>
      <c r="Q26" s="73"/>
      <c r="R26" s="73"/>
      <c r="T26" s="69">
        <f>D26+I26+N26</f>
        <v>0</v>
      </c>
    </row>
    <row r="27" spans="1:18" ht="44.25" customHeight="1">
      <c r="A27" s="84" t="s">
        <v>43</v>
      </c>
      <c r="B27" s="96">
        <v>75095</v>
      </c>
      <c r="C27" s="82">
        <f t="shared" si="5"/>
        <v>0</v>
      </c>
      <c r="D27" s="78"/>
      <c r="E27" s="90"/>
      <c r="F27" s="73"/>
      <c r="G27" s="73"/>
      <c r="H27" s="73"/>
      <c r="I27" s="78">
        <f>SUM(K27:M27)</f>
        <v>0</v>
      </c>
      <c r="J27" s="90"/>
      <c r="K27" s="73"/>
      <c r="L27" s="73"/>
      <c r="M27" s="73"/>
      <c r="N27" s="78">
        <f>SUM(P27:R27)</f>
        <v>0</v>
      </c>
      <c r="O27" s="90"/>
      <c r="P27" s="73"/>
      <c r="Q27" s="73"/>
      <c r="R27" s="73"/>
    </row>
    <row r="28" spans="1:18" ht="12.75">
      <c r="A28" s="85" t="s">
        <v>59</v>
      </c>
      <c r="B28" s="97"/>
      <c r="C28" s="82">
        <f t="shared" si="5"/>
        <v>2021506</v>
      </c>
      <c r="D28" s="79">
        <f aca="true" t="shared" si="6" ref="D28:R28">SUM(D24:D27)</f>
        <v>933165</v>
      </c>
      <c r="E28" s="91"/>
      <c r="F28" s="75">
        <f t="shared" si="6"/>
        <v>793191</v>
      </c>
      <c r="G28" s="75">
        <f t="shared" si="6"/>
        <v>139974</v>
      </c>
      <c r="H28" s="75">
        <f t="shared" si="6"/>
        <v>0</v>
      </c>
      <c r="I28" s="79">
        <f t="shared" si="6"/>
        <v>1088341</v>
      </c>
      <c r="J28" s="91">
        <f>K28+L28</f>
        <v>1088341</v>
      </c>
      <c r="K28" s="75">
        <f t="shared" si="6"/>
        <v>925090</v>
      </c>
      <c r="L28" s="75">
        <f t="shared" si="6"/>
        <v>163251</v>
      </c>
      <c r="M28" s="75">
        <f t="shared" si="6"/>
        <v>0</v>
      </c>
      <c r="N28" s="79">
        <f t="shared" si="6"/>
        <v>0</v>
      </c>
      <c r="O28" s="91"/>
      <c r="P28" s="75">
        <f t="shared" si="6"/>
        <v>0</v>
      </c>
      <c r="Q28" s="75">
        <f t="shared" si="6"/>
        <v>0</v>
      </c>
      <c r="R28" s="75">
        <f t="shared" si="6"/>
        <v>0</v>
      </c>
    </row>
    <row r="29" spans="1:18" ht="18">
      <c r="A29" s="84" t="s">
        <v>26</v>
      </c>
      <c r="B29" s="96"/>
      <c r="C29" s="82">
        <f t="shared" si="5"/>
        <v>558420</v>
      </c>
      <c r="D29" s="78">
        <f aca="true" t="shared" si="7" ref="D29:D36">SUM(F29:H29)</f>
        <v>558420</v>
      </c>
      <c r="E29" s="90">
        <f>F29+G29</f>
        <v>385900</v>
      </c>
      <c r="F29" s="73">
        <v>385900</v>
      </c>
      <c r="G29" s="73"/>
      <c r="H29" s="73">
        <v>172520</v>
      </c>
      <c r="I29" s="78">
        <f aca="true" t="shared" si="8" ref="I29:I36">SUM(K29:M29)</f>
        <v>0</v>
      </c>
      <c r="J29" s="90"/>
      <c r="K29" s="73"/>
      <c r="L29" s="73"/>
      <c r="M29" s="73"/>
      <c r="N29" s="78">
        <f aca="true" t="shared" si="9" ref="N29:N36">SUM(P29:R29)</f>
        <v>0</v>
      </c>
      <c r="O29" s="90"/>
      <c r="P29" s="73"/>
      <c r="Q29" s="73"/>
      <c r="R29" s="73"/>
    </row>
    <row r="30" spans="1:18" ht="18">
      <c r="A30" s="84" t="s">
        <v>32</v>
      </c>
      <c r="B30" s="96">
        <v>72095</v>
      </c>
      <c r="C30" s="82">
        <f t="shared" si="5"/>
        <v>162778</v>
      </c>
      <c r="D30" s="78">
        <f t="shared" si="7"/>
        <v>0</v>
      </c>
      <c r="E30" s="90">
        <f aca="true" t="shared" si="10" ref="E30:E36">F30+G30</f>
        <v>0</v>
      </c>
      <c r="F30" s="73"/>
      <c r="G30" s="73"/>
      <c r="H30" s="73"/>
      <c r="I30" s="78">
        <f t="shared" si="8"/>
        <v>162778</v>
      </c>
      <c r="J30" s="90">
        <f>K30+L30</f>
        <v>162778</v>
      </c>
      <c r="K30" s="73">
        <v>138361</v>
      </c>
      <c r="L30" s="73">
        <v>24417</v>
      </c>
      <c r="M30" s="73"/>
      <c r="N30" s="78">
        <f t="shared" si="9"/>
        <v>0</v>
      </c>
      <c r="O30" s="90"/>
      <c r="P30" s="73"/>
      <c r="Q30" s="73"/>
      <c r="R30" s="73"/>
    </row>
    <row r="31" spans="1:18" ht="27">
      <c r="A31" s="84" t="s">
        <v>38</v>
      </c>
      <c r="B31" s="96">
        <v>80195</v>
      </c>
      <c r="C31" s="82">
        <f t="shared" si="5"/>
        <v>6000</v>
      </c>
      <c r="D31" s="78">
        <f t="shared" si="7"/>
        <v>6000</v>
      </c>
      <c r="E31" s="90">
        <f t="shared" si="10"/>
        <v>6000</v>
      </c>
      <c r="F31" s="73">
        <v>5099</v>
      </c>
      <c r="G31" s="73">
        <v>901</v>
      </c>
      <c r="H31" s="73"/>
      <c r="I31" s="78">
        <f t="shared" si="8"/>
        <v>0</v>
      </c>
      <c r="J31" s="90">
        <f aca="true" t="shared" si="11" ref="J31:J37">K31+L31</f>
        <v>0</v>
      </c>
      <c r="K31" s="73"/>
      <c r="L31" s="73"/>
      <c r="M31" s="73"/>
      <c r="N31" s="78">
        <f t="shared" si="9"/>
        <v>0</v>
      </c>
      <c r="O31" s="90"/>
      <c r="P31" s="73"/>
      <c r="Q31" s="73"/>
      <c r="R31" s="73"/>
    </row>
    <row r="32" spans="1:18" ht="18">
      <c r="A32" s="84" t="s">
        <v>39</v>
      </c>
      <c r="B32" s="96">
        <v>80195</v>
      </c>
      <c r="C32" s="82">
        <f>D32+I32+N32</f>
        <v>348285</v>
      </c>
      <c r="D32" s="78">
        <f>SUM(F32:H32)</f>
        <v>221984</v>
      </c>
      <c r="E32" s="90">
        <f>F32+G32</f>
        <v>166488</v>
      </c>
      <c r="F32" s="73">
        <v>166488</v>
      </c>
      <c r="G32" s="73"/>
      <c r="H32" s="73">
        <v>55496</v>
      </c>
      <c r="I32" s="78">
        <f>SUM(K32:M32)</f>
        <v>126301</v>
      </c>
      <c r="J32" s="90">
        <f>K32+L32</f>
        <v>94726</v>
      </c>
      <c r="K32" s="73">
        <v>94726</v>
      </c>
      <c r="L32" s="73"/>
      <c r="M32" s="73">
        <v>31575</v>
      </c>
      <c r="N32" s="78">
        <f>SUM(P32:R32)</f>
        <v>0</v>
      </c>
      <c r="O32" s="90"/>
      <c r="P32" s="73"/>
      <c r="Q32" s="73"/>
      <c r="R32" s="73"/>
    </row>
    <row r="33" spans="1:18" ht="29.25" customHeight="1">
      <c r="A33" s="84" t="s">
        <v>50</v>
      </c>
      <c r="B33" s="96"/>
      <c r="C33" s="82">
        <f>D33+I33+N33</f>
        <v>0</v>
      </c>
      <c r="D33" s="78">
        <f>SUM(F33:H33)</f>
        <v>0</v>
      </c>
      <c r="E33" s="90"/>
      <c r="F33" s="73"/>
      <c r="G33" s="73"/>
      <c r="H33" s="73"/>
      <c r="I33" s="78">
        <f>SUM(K33:M33)</f>
        <v>0</v>
      </c>
      <c r="J33" s="90">
        <f t="shared" si="11"/>
        <v>0</v>
      </c>
      <c r="K33" s="73"/>
      <c r="L33" s="73"/>
      <c r="M33" s="73"/>
      <c r="N33" s="78">
        <f>SUM(P33:R33)</f>
        <v>0</v>
      </c>
      <c r="O33" s="90">
        <f>P33</f>
        <v>0</v>
      </c>
      <c r="P33" s="73"/>
      <c r="Q33" s="73"/>
      <c r="R33" s="73"/>
    </row>
    <row r="34" spans="1:18" ht="18">
      <c r="A34" s="84" t="s">
        <v>53</v>
      </c>
      <c r="B34" s="96">
        <v>71095</v>
      </c>
      <c r="C34" s="82">
        <f>D34+I34+N34</f>
        <v>169500</v>
      </c>
      <c r="D34" s="78">
        <f>SUM(F34:H34)</f>
        <v>3000</v>
      </c>
      <c r="E34" s="90">
        <f t="shared" si="10"/>
        <v>2700</v>
      </c>
      <c r="F34" s="73">
        <v>2700</v>
      </c>
      <c r="G34" s="73"/>
      <c r="H34" s="73">
        <v>300</v>
      </c>
      <c r="I34" s="78">
        <f>SUM(K34:M34)</f>
        <v>13500</v>
      </c>
      <c r="J34" s="90">
        <f t="shared" si="11"/>
        <v>12300</v>
      </c>
      <c r="K34" s="73">
        <v>12300</v>
      </c>
      <c r="L34" s="73"/>
      <c r="M34" s="73">
        <v>1200</v>
      </c>
      <c r="N34" s="78">
        <f>SUM(P34:R34)</f>
        <v>153000</v>
      </c>
      <c r="O34" s="90">
        <f>P34</f>
        <v>137550</v>
      </c>
      <c r="P34" s="73">
        <v>137550</v>
      </c>
      <c r="Q34" s="73"/>
      <c r="R34" s="73">
        <v>15450</v>
      </c>
    </row>
    <row r="35" spans="1:18" ht="12.75">
      <c r="A35" s="84" t="s">
        <v>29</v>
      </c>
      <c r="B35" s="96">
        <v>85395</v>
      </c>
      <c r="C35" s="82">
        <f t="shared" si="5"/>
        <v>266438</v>
      </c>
      <c r="D35" s="78">
        <f t="shared" si="7"/>
        <v>166438</v>
      </c>
      <c r="E35" s="90">
        <f t="shared" si="10"/>
        <v>149008</v>
      </c>
      <c r="F35" s="73">
        <v>141100</v>
      </c>
      <c r="G35" s="73">
        <v>7908</v>
      </c>
      <c r="H35" s="73">
        <v>17430</v>
      </c>
      <c r="I35" s="78">
        <f t="shared" si="8"/>
        <v>100000</v>
      </c>
      <c r="J35" s="90">
        <f t="shared" si="11"/>
        <v>89500</v>
      </c>
      <c r="K35" s="73">
        <v>85000</v>
      </c>
      <c r="L35" s="73">
        <v>4500</v>
      </c>
      <c r="M35" s="73">
        <v>10500</v>
      </c>
      <c r="N35" s="78">
        <f t="shared" si="9"/>
        <v>0</v>
      </c>
      <c r="O35" s="90"/>
      <c r="P35" s="73"/>
      <c r="Q35" s="73"/>
      <c r="R35" s="73"/>
    </row>
    <row r="36" spans="1:18" ht="12.75">
      <c r="A36" s="84" t="s">
        <v>28</v>
      </c>
      <c r="B36" s="96">
        <v>85395</v>
      </c>
      <c r="C36" s="82">
        <f t="shared" si="5"/>
        <v>33727</v>
      </c>
      <c r="D36" s="78">
        <f t="shared" si="7"/>
        <v>33727</v>
      </c>
      <c r="E36" s="90">
        <f t="shared" si="10"/>
        <v>33727</v>
      </c>
      <c r="F36" s="73">
        <v>27775</v>
      </c>
      <c r="G36" s="73">
        <v>5952</v>
      </c>
      <c r="H36" s="73"/>
      <c r="I36" s="78">
        <f t="shared" si="8"/>
        <v>0</v>
      </c>
      <c r="J36" s="90">
        <f t="shared" si="11"/>
        <v>0</v>
      </c>
      <c r="K36" s="73"/>
      <c r="L36" s="73"/>
      <c r="M36" s="73"/>
      <c r="N36" s="78">
        <f t="shared" si="9"/>
        <v>0</v>
      </c>
      <c r="O36" s="90"/>
      <c r="P36" s="73"/>
      <c r="Q36" s="73"/>
      <c r="R36" s="73"/>
    </row>
    <row r="37" spans="1:19" ht="12.75">
      <c r="A37" s="74" t="s">
        <v>60</v>
      </c>
      <c r="B37" s="74"/>
      <c r="C37" s="82">
        <f>D37+I37+N37</f>
        <v>1545148</v>
      </c>
      <c r="D37" s="79">
        <f>SUM(D29:D36)</f>
        <v>989569</v>
      </c>
      <c r="E37" s="90">
        <f>F37+G37</f>
        <v>743823</v>
      </c>
      <c r="F37" s="75">
        <f>SUM(F29:F36)</f>
        <v>729062</v>
      </c>
      <c r="G37" s="75">
        <f>SUM(G29:G36)</f>
        <v>14761</v>
      </c>
      <c r="H37" s="75">
        <f>SUM(H29:H36)</f>
        <v>245746</v>
      </c>
      <c r="I37" s="79">
        <f>SUM(I29:I36)</f>
        <v>402579</v>
      </c>
      <c r="J37" s="91">
        <f t="shared" si="11"/>
        <v>359304</v>
      </c>
      <c r="K37" s="75">
        <f>SUM(K29:K36)</f>
        <v>330387</v>
      </c>
      <c r="L37" s="75">
        <f>SUM(L29:L36)</f>
        <v>28917</v>
      </c>
      <c r="M37" s="75">
        <f>SUM(M29:M36)</f>
        <v>43275</v>
      </c>
      <c r="N37" s="79">
        <f>SUM(N29:N36)</f>
        <v>153000</v>
      </c>
      <c r="O37" s="91">
        <f>P37</f>
        <v>137550</v>
      </c>
      <c r="P37" s="75">
        <f>SUM(P29:P36)</f>
        <v>137550</v>
      </c>
      <c r="Q37" s="75">
        <f>SUM(Q29:Q36)</f>
        <v>0</v>
      </c>
      <c r="R37" s="75">
        <f>SUM(R29:R36)</f>
        <v>15450</v>
      </c>
      <c r="S37" s="69">
        <f>SUM(C29:C36)</f>
        <v>1545148</v>
      </c>
    </row>
    <row r="38" spans="1:18" ht="15.75">
      <c r="A38" s="76" t="s">
        <v>47</v>
      </c>
      <c r="B38" s="76"/>
      <c r="C38" s="82">
        <f>D38+I38+N38</f>
        <v>3566654</v>
      </c>
      <c r="D38" s="80">
        <f>D28+D37</f>
        <v>1922734</v>
      </c>
      <c r="E38" s="92"/>
      <c r="F38" s="77">
        <f>F28+F37</f>
        <v>1522253</v>
      </c>
      <c r="G38" s="77">
        <f>G28+G37</f>
        <v>154735</v>
      </c>
      <c r="H38" s="77">
        <f>H28+H37</f>
        <v>245746</v>
      </c>
      <c r="I38" s="80">
        <f>I28+I37</f>
        <v>1490920</v>
      </c>
      <c r="J38" s="80"/>
      <c r="K38" s="77">
        <f>K28+K37</f>
        <v>1255477</v>
      </c>
      <c r="L38" s="77">
        <f>L28+L37</f>
        <v>192168</v>
      </c>
      <c r="M38" s="77">
        <f>M28+M37</f>
        <v>43275</v>
      </c>
      <c r="N38" s="80">
        <f>N28+N37</f>
        <v>153000</v>
      </c>
      <c r="O38" s="92"/>
      <c r="P38" s="77">
        <f>P28+P37</f>
        <v>137550</v>
      </c>
      <c r="Q38" s="77">
        <f>Q28+Q37</f>
        <v>0</v>
      </c>
      <c r="R38" s="77">
        <f>R28+R37</f>
        <v>15450</v>
      </c>
    </row>
  </sheetData>
  <sheetProtection/>
  <mergeCells count="7">
    <mergeCell ref="D2:H2"/>
    <mergeCell ref="I2:M2"/>
    <mergeCell ref="N2:R2"/>
    <mergeCell ref="D21:H21"/>
    <mergeCell ref="D22:H22"/>
    <mergeCell ref="I22:M22"/>
    <mergeCell ref="N22:R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2015-09-10T10:08:44Z</cp:lastPrinted>
  <dcterms:created xsi:type="dcterms:W3CDTF">2002-11-07T10:43:12Z</dcterms:created>
  <dcterms:modified xsi:type="dcterms:W3CDTF">2015-09-15T07:06:02Z</dcterms:modified>
  <cp:category/>
  <cp:version/>
  <cp:contentType/>
  <cp:contentStatus/>
</cp:coreProperties>
</file>