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<sst xmlns="http://schemas.openxmlformats.org/spreadsheetml/2006/main" count="223" uniqueCount="103">
  <si>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</si>
  <si>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</si>
  <si>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</si>
  <si>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</si>
  <si>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</si>
  <si>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</si>
  <si>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</si>
  <si>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</si>
  <si>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</si>
  <si>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</si>
  <si>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</si>
  <si>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</si>
  <si>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</si>
  <si>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</si>
  <si>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</si>
  <si>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</si>
  <si>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</si>
  <si>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</si>
  <si>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</si>
  <si>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</si>
  <si>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</si>
  <si>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</si>
  <si>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</si>
  <si>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</si>
  <si>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</si>
  <si>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</si>
  <si>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Budżet państwa</t>
  </si>
  <si>
    <t>Budżet gminy</t>
  </si>
  <si>
    <t>750;75095</t>
  </si>
  <si>
    <t>,</t>
  </si>
  <si>
    <t>Stworzenie warunków dla sprawnego wdrażania instrumentu Zintegrowanych Inwestycji Terytorialnych dla Warszawskiego Obszaru Funkcjonalnego</t>
  </si>
  <si>
    <t>Program Operacyjny Pomoc Techniczna 2014-2020</t>
  </si>
  <si>
    <t>3.1.  Skuteczni beneficjenci</t>
  </si>
  <si>
    <t>3. Potencjał beneficjentów funduszy europejskich</t>
  </si>
  <si>
    <t>1.2</t>
  </si>
  <si>
    <t>Regionalny Program Operacyjny Województwa Mazowieckiego na lata  2014-2020</t>
  </si>
  <si>
    <t>Wzrost e-potencjału Mazowsza</t>
  </si>
  <si>
    <t>E-usługi</t>
  </si>
  <si>
    <t>710; 71095</t>
  </si>
  <si>
    <t>Wydatki majątkowe razem</t>
  </si>
  <si>
    <t>2.1</t>
  </si>
  <si>
    <t>2.2</t>
  </si>
  <si>
    <t>2.3</t>
  </si>
  <si>
    <t xml:space="preserve">OGÓŁEM WYDATKI </t>
  </si>
  <si>
    <t xml:space="preserve">3. Rozwój potencjału innowacyjnego i przedsiębiorczości </t>
  </si>
  <si>
    <t>3.1.  Internacjonalizaja</t>
  </si>
  <si>
    <t>Promocja gospodarcza Warszawskiego Obszaru Funkcjonalnego  (WOF Expo)</t>
  </si>
  <si>
    <t>750;75075</t>
  </si>
  <si>
    <t>II. Wzrost e-potencjału Mazowsza</t>
  </si>
  <si>
    <t>2.1.  E- usługi</t>
  </si>
  <si>
    <t>Projekt Virtualny Warszawski Obszar Funkcjonalny "Virtual WOF"</t>
  </si>
  <si>
    <t>2.4</t>
  </si>
  <si>
    <t>2.5</t>
  </si>
  <si>
    <t>600;60095</t>
  </si>
  <si>
    <t>630;63095</t>
  </si>
  <si>
    <t>853;85395</t>
  </si>
  <si>
    <t>900;90095</t>
  </si>
  <si>
    <t>1.3</t>
  </si>
  <si>
    <t>1.4</t>
  </si>
  <si>
    <t>1.5</t>
  </si>
  <si>
    <t>801; 80101</t>
  </si>
  <si>
    <t>Wiedza Edukacja Rozwój 2014-2020</t>
  </si>
  <si>
    <t xml:space="preserve">Ponadnarodowa mobilność kadry edukacji szkolnej </t>
  </si>
  <si>
    <t>Na styku kultur- podnoszenie umiejętności komunikacji w szkole wielokulturowej - szkoła Mroków</t>
  </si>
  <si>
    <t xml:space="preserve">Wiedza Szkolna - ERAZMUS+ </t>
  </si>
  <si>
    <t xml:space="preserve">Mobilność kadry edukacji szkolnej </t>
  </si>
  <si>
    <t>Mobilność kadry - podnoszenie kompetencji językowych i metodycznych nauczycieli - szkoła Nowa Iwiczna</t>
  </si>
  <si>
    <t>2.6</t>
  </si>
  <si>
    <t>2.7</t>
  </si>
  <si>
    <t xml:space="preserve">Partnerstwo strategiczne -współpraca szkół - szkoła Mysiadło </t>
  </si>
  <si>
    <t>Wydatki majątkowe</t>
  </si>
  <si>
    <t>Wydatki bieżące</t>
  </si>
  <si>
    <t>Regionalne partnerstwo samorządów Mazowsza dla aktywizacji społeczeństwa informacyjnego  w zakresie e-administracji i geoinformacji</t>
  </si>
  <si>
    <t>Dochody  majątkowe</t>
  </si>
  <si>
    <t>Dochody  bieżące</t>
  </si>
  <si>
    <t>Ponadnarodowa mobilność kadry edukacji szkolnej- podnoszenie kompetencji językowych i metodycznych nauczycieli - szkoła Mysiadło</t>
  </si>
  <si>
    <t xml:space="preserve">Wydatki  na programy i projekty realizowane ze środków pochodzących z funduszy strukturalnych i Funduszu Spójności w 2018r. </t>
  </si>
  <si>
    <t>z tego: 2018 r.</t>
  </si>
  <si>
    <t>2018 r.</t>
  </si>
  <si>
    <t xml:space="preserve"> z tego: 2018</t>
  </si>
  <si>
    <t>z tego: 2018r.</t>
  </si>
  <si>
    <t>z tego: 2018</t>
  </si>
  <si>
    <t>2.9</t>
  </si>
  <si>
    <t>IX. Wspieranie włączenia społecznego i walka z ubóstwemWiedza Edukacja Rozwój 2014-2020</t>
  </si>
  <si>
    <t>9.1 Aktywacja społeczno-zawodowa osób wykluczonych i przeciwdziałanie wykluczeniu społecznemu</t>
  </si>
  <si>
    <t>852;85295</t>
  </si>
  <si>
    <t>Mieszkania wspomagane-treningowe dla osób z autyzmem i samotnych matek na rzecz aktywnej integracji</t>
  </si>
  <si>
    <t>Partnerstwo strategiczne -współpraca szkół - szkoła Nowa Iwiczna</t>
  </si>
  <si>
    <t>Partnerstwo strategiczne -współpraca szkół - szkoła Lesznowola</t>
  </si>
  <si>
    <t>2.8</t>
  </si>
  <si>
    <t>2.10</t>
  </si>
  <si>
    <t>K1 Mroków</t>
  </si>
  <si>
    <t>K1 N.Iwiczna</t>
  </si>
  <si>
    <t>K1 Mysiadło</t>
  </si>
  <si>
    <t>K2 Mysiadło</t>
  </si>
  <si>
    <t>Lesznowola</t>
  </si>
  <si>
    <t>K2 N.Iwiczna</t>
  </si>
  <si>
    <t>SYNAPSIS</t>
  </si>
  <si>
    <t>ZIT</t>
  </si>
  <si>
    <t>Virtual WOF 75075</t>
  </si>
  <si>
    <t>ZIT 75095</t>
  </si>
  <si>
    <t>WOF Expo</t>
  </si>
  <si>
    <t>Tabela Nr 3                                                                                         do Uchwały Nr 559/XXXVIII/2017                                              Rady  Gminy Lesznowola                              z dnia  19 grudnia 2017r.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</si>
</sst>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5"/>
      <name val="Cambria"/>
      <family val="1"/>
    </font>
    <font>
      <b/>
      <sz val="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2" applyFont="1" applyAlignment="1">
      <alignment horizontal="left" vertical="center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34" borderId="10" xfId="52" applyFont="1" applyFill="1" applyBorder="1" applyAlignment="1">
      <alignment horizontal="center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8" fillId="0" borderId="10" xfId="52" applyFont="1" applyBorder="1" applyAlignment="1">
      <alignment horizontal="left" vertical="center"/>
      <protection/>
    </xf>
    <xf numFmtId="0" fontId="27" fillId="34" borderId="12" xfId="52" applyFont="1" applyFill="1" applyBorder="1" applyAlignment="1">
      <alignment horizontal="right" vertical="center"/>
      <protection/>
    </xf>
    <xf numFmtId="0" fontId="28" fillId="0" borderId="12" xfId="52" applyFont="1" applyBorder="1" applyAlignment="1">
      <alignment horizontal="left" vertical="center"/>
      <protection/>
    </xf>
    <xf numFmtId="0" fontId="27" fillId="0" borderId="12" xfId="52" applyFont="1" applyBorder="1" applyAlignment="1">
      <alignment horizontal="left" vertical="center"/>
      <protection/>
    </xf>
    <xf numFmtId="3" fontId="27" fillId="0" borderId="12" xfId="52" applyNumberFormat="1" applyFont="1" applyBorder="1" applyAlignment="1">
      <alignment horizontal="right" vertical="center"/>
      <protection/>
    </xf>
    <xf numFmtId="3" fontId="27" fillId="0" borderId="13" xfId="52" applyNumberFormat="1" applyFont="1" applyBorder="1" applyAlignment="1">
      <alignment horizontal="right" vertical="center"/>
      <protection/>
    </xf>
    <xf numFmtId="0" fontId="28" fillId="0" borderId="10" xfId="52" applyFont="1" applyBorder="1" applyAlignment="1">
      <alignment horizontal="left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2" fillId="0" borderId="0" xfId="52" applyNumberFormat="1" applyFont="1" applyBorder="1" applyAlignment="1">
      <alignment horizontal="left" vertical="center"/>
      <protection/>
    </xf>
    <xf numFmtId="0" fontId="28" fillId="0" borderId="14" xfId="0" applyFont="1" applyBorder="1" applyAlignment="1">
      <alignment horizontal="lef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2" fillId="34" borderId="14" xfId="0" applyNumberFormat="1" applyFont="1" applyFill="1" applyBorder="1" applyAlignment="1">
      <alignment horizontal="right" vertical="center" wrapText="1"/>
    </xf>
    <xf numFmtId="0" fontId="27" fillId="0" borderId="15" xfId="52" applyFont="1" applyBorder="1" applyAlignment="1">
      <alignment horizontal="left" vertical="center"/>
      <protection/>
    </xf>
    <xf numFmtId="3" fontId="27" fillId="0" borderId="15" xfId="52" applyNumberFormat="1" applyFont="1" applyBorder="1" applyAlignment="1">
      <alignment horizontal="right" vertical="center"/>
      <protection/>
    </xf>
    <xf numFmtId="3" fontId="27" fillId="0" borderId="16" xfId="52" applyNumberFormat="1" applyFont="1" applyBorder="1" applyAlignment="1">
      <alignment horizontal="right" vertical="center"/>
      <protection/>
    </xf>
    <xf numFmtId="3" fontId="27" fillId="34" borderId="15" xfId="52" applyNumberFormat="1" applyFont="1" applyFill="1" applyBorder="1" applyAlignment="1">
      <alignment horizontal="right" vertical="center"/>
      <protection/>
    </xf>
    <xf numFmtId="0" fontId="27" fillId="34" borderId="15" xfId="52" applyFont="1" applyFill="1" applyBorder="1" applyAlignment="1">
      <alignment horizontal="right" vertical="center"/>
      <protection/>
    </xf>
    <xf numFmtId="3" fontId="27" fillId="34" borderId="12" xfId="52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left" vertical="center"/>
    </xf>
    <xf numFmtId="0" fontId="28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29" fillId="34" borderId="17" xfId="52" applyFont="1" applyFill="1" applyBorder="1" applyAlignment="1">
      <alignment horizontal="center" vertical="center"/>
      <protection/>
    </xf>
    <xf numFmtId="0" fontId="27" fillId="6" borderId="12" xfId="52" applyFont="1" applyFill="1" applyBorder="1" applyAlignment="1">
      <alignment horizontal="right" vertical="center"/>
      <protection/>
    </xf>
    <xf numFmtId="3" fontId="32" fillId="6" borderId="14" xfId="0" applyNumberFormat="1" applyFont="1" applyFill="1" applyBorder="1" applyAlignment="1">
      <alignment horizontal="right" vertical="center" wrapText="1"/>
    </xf>
    <xf numFmtId="3" fontId="27" fillId="6" borderId="15" xfId="52" applyNumberFormat="1" applyFont="1" applyFill="1" applyBorder="1" applyAlignment="1">
      <alignment horizontal="right" vertical="center"/>
      <protection/>
    </xf>
    <xf numFmtId="3" fontId="27" fillId="6" borderId="12" xfId="52" applyNumberFormat="1" applyFont="1" applyFill="1" applyBorder="1" applyAlignment="1">
      <alignment horizontal="right" vertical="center"/>
      <protection/>
    </xf>
    <xf numFmtId="0" fontId="28" fillId="6" borderId="10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28" fillId="0" borderId="15" xfId="52" applyFont="1" applyBorder="1" applyAlignment="1">
      <alignment horizontal="left" vertical="center"/>
      <protection/>
    </xf>
    <xf numFmtId="0" fontId="28" fillId="0" borderId="14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right" vertical="center"/>
      <protection/>
    </xf>
    <xf numFmtId="0" fontId="28" fillId="0" borderId="18" xfId="52" applyFont="1" applyBorder="1" applyAlignment="1">
      <alignment horizontal="left" vertical="center"/>
      <protection/>
    </xf>
    <xf numFmtId="0" fontId="27" fillId="0" borderId="18" xfId="52" applyFont="1" applyBorder="1" applyAlignment="1">
      <alignment horizontal="left" vertical="center"/>
      <protection/>
    </xf>
    <xf numFmtId="3" fontId="27" fillId="0" borderId="18" xfId="52" applyNumberFormat="1" applyFont="1" applyBorder="1" applyAlignment="1">
      <alignment horizontal="right" vertical="center"/>
      <protection/>
    </xf>
    <xf numFmtId="3" fontId="27" fillId="34" borderId="18" xfId="52" applyNumberFormat="1" applyFont="1" applyFill="1" applyBorder="1" applyAlignment="1">
      <alignment horizontal="right" vertical="center"/>
      <protection/>
    </xf>
    <xf numFmtId="3" fontId="27" fillId="6" borderId="18" xfId="52" applyNumberFormat="1" applyFont="1" applyFill="1" applyBorder="1" applyAlignment="1">
      <alignment horizontal="right" vertical="center"/>
      <protection/>
    </xf>
    <xf numFmtId="0" fontId="27" fillId="34" borderId="18" xfId="52" applyFont="1" applyFill="1" applyBorder="1" applyAlignment="1">
      <alignment horizontal="right" vertical="center"/>
      <protection/>
    </xf>
    <xf numFmtId="0" fontId="28" fillId="0" borderId="19" xfId="52" applyFont="1" applyBorder="1" applyAlignment="1">
      <alignment horizontal="left" vertical="center"/>
      <protection/>
    </xf>
    <xf numFmtId="0" fontId="27" fillId="0" borderId="19" xfId="52" applyFont="1" applyBorder="1" applyAlignment="1">
      <alignment horizontal="left" vertical="center"/>
      <protection/>
    </xf>
    <xf numFmtId="3" fontId="27" fillId="0" borderId="19" xfId="52" applyNumberFormat="1" applyFont="1" applyBorder="1" applyAlignment="1">
      <alignment horizontal="right" vertical="center"/>
      <protection/>
    </xf>
    <xf numFmtId="3" fontId="27" fillId="0" borderId="20" xfId="52" applyNumberFormat="1" applyFont="1" applyBorder="1" applyAlignment="1">
      <alignment horizontal="right" vertical="center"/>
      <protection/>
    </xf>
    <xf numFmtId="3" fontId="27" fillId="34" borderId="19" xfId="52" applyNumberFormat="1" applyFont="1" applyFill="1" applyBorder="1" applyAlignment="1">
      <alignment horizontal="right" vertical="center"/>
      <protection/>
    </xf>
    <xf numFmtId="3" fontId="27" fillId="6" borderId="19" xfId="52" applyNumberFormat="1" applyFont="1" applyFill="1" applyBorder="1" applyAlignment="1">
      <alignment horizontal="right" vertical="center"/>
      <protection/>
    </xf>
    <xf numFmtId="0" fontId="27" fillId="34" borderId="19" xfId="52" applyFont="1" applyFill="1" applyBorder="1" applyAlignment="1">
      <alignment horizontal="right" vertical="center"/>
      <protection/>
    </xf>
    <xf numFmtId="0" fontId="59" fillId="0" borderId="11" xfId="52" applyFont="1" applyBorder="1" applyAlignment="1">
      <alignment horizontal="center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0" fillId="35" borderId="21" xfId="0" applyFill="1" applyBorder="1" applyAlignment="1">
      <alignment horizontal="left" vertical="center"/>
    </xf>
    <xf numFmtId="0" fontId="28" fillId="35" borderId="21" xfId="52" applyFont="1" applyFill="1" applyBorder="1" applyAlignment="1">
      <alignment horizontal="left" vertical="center"/>
      <protection/>
    </xf>
    <xf numFmtId="0" fontId="27" fillId="35" borderId="21" xfId="52" applyFont="1" applyFill="1" applyBorder="1" applyAlignment="1">
      <alignment horizontal="left" vertical="center"/>
      <protection/>
    </xf>
    <xf numFmtId="3" fontId="27" fillId="35" borderId="21" xfId="52" applyNumberFormat="1" applyFont="1" applyFill="1" applyBorder="1" applyAlignment="1">
      <alignment horizontal="right" vertical="center"/>
      <protection/>
    </xf>
    <xf numFmtId="0" fontId="27" fillId="35" borderId="21" xfId="52" applyFont="1" applyFill="1" applyBorder="1" applyAlignment="1">
      <alignment horizontal="right" vertical="center"/>
      <protection/>
    </xf>
    <xf numFmtId="0" fontId="0" fillId="35" borderId="22" xfId="0" applyFill="1" applyBorder="1" applyAlignment="1">
      <alignment horizontal="left" vertical="center"/>
    </xf>
    <xf numFmtId="0" fontId="28" fillId="35" borderId="22" xfId="52" applyFont="1" applyFill="1" applyBorder="1" applyAlignment="1">
      <alignment horizontal="left" vertical="center"/>
      <protection/>
    </xf>
    <xf numFmtId="0" fontId="27" fillId="35" borderId="22" xfId="52" applyFont="1" applyFill="1" applyBorder="1" applyAlignment="1">
      <alignment horizontal="left" vertical="center"/>
      <protection/>
    </xf>
    <xf numFmtId="3" fontId="27" fillId="35" borderId="22" xfId="52" applyNumberFormat="1" applyFont="1" applyFill="1" applyBorder="1" applyAlignment="1">
      <alignment horizontal="right" vertical="center"/>
      <protection/>
    </xf>
    <xf numFmtId="0" fontId="27" fillId="35" borderId="22" xfId="52" applyFont="1" applyFill="1" applyBorder="1" applyAlignment="1">
      <alignment horizontal="right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28" fillId="35" borderId="0" xfId="52" applyFont="1" applyFill="1" applyBorder="1" applyAlignment="1">
      <alignment horizontal="left" vertical="center"/>
      <protection/>
    </xf>
    <xf numFmtId="0" fontId="27" fillId="35" borderId="0" xfId="52" applyFont="1" applyFill="1" applyBorder="1" applyAlignment="1">
      <alignment horizontal="left" vertical="center"/>
      <protection/>
    </xf>
    <xf numFmtId="3" fontId="27" fillId="35" borderId="0" xfId="52" applyNumberFormat="1" applyFont="1" applyFill="1" applyBorder="1" applyAlignment="1">
      <alignment horizontal="right" vertical="center"/>
      <protection/>
    </xf>
    <xf numFmtId="0" fontId="27" fillId="35" borderId="0" xfId="52" applyFont="1" applyFill="1" applyBorder="1" applyAlignment="1">
      <alignment horizontal="right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27" fillId="0" borderId="23" xfId="52" applyFont="1" applyBorder="1" applyAlignment="1">
      <alignment horizontal="left" vertical="center"/>
      <protection/>
    </xf>
    <xf numFmtId="3" fontId="27" fillId="0" borderId="23" xfId="52" applyNumberFormat="1" applyFont="1" applyBorder="1" applyAlignment="1">
      <alignment horizontal="right" vertical="center"/>
      <protection/>
    </xf>
    <xf numFmtId="3" fontId="27" fillId="35" borderId="23" xfId="52" applyNumberFormat="1" applyFont="1" applyFill="1" applyBorder="1" applyAlignment="1">
      <alignment horizontal="right" vertical="center"/>
      <protection/>
    </xf>
    <xf numFmtId="0" fontId="27" fillId="35" borderId="23" xfId="52" applyFont="1" applyFill="1" applyBorder="1" applyAlignment="1">
      <alignment horizontal="right" vertical="center"/>
      <protection/>
    </xf>
    <xf numFmtId="0" fontId="28" fillId="0" borderId="23" xfId="52" applyFont="1" applyBorder="1" applyAlignment="1">
      <alignment horizontal="left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27" fillId="0" borderId="24" xfId="52" applyNumberFormat="1" applyFont="1" applyBorder="1" applyAlignment="1">
      <alignment horizontal="right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left" vertical="center"/>
      <protection/>
    </xf>
    <xf numFmtId="3" fontId="27" fillId="0" borderId="14" xfId="52" applyNumberFormat="1" applyFont="1" applyBorder="1" applyAlignment="1">
      <alignment horizontal="right" vertical="center"/>
      <protection/>
    </xf>
    <xf numFmtId="3" fontId="27" fillId="0" borderId="25" xfId="52" applyNumberFormat="1" applyFont="1" applyBorder="1" applyAlignment="1">
      <alignment horizontal="right" vertical="center"/>
      <protection/>
    </xf>
    <xf numFmtId="3" fontId="27" fillId="34" borderId="14" xfId="52" applyNumberFormat="1" applyFont="1" applyFill="1" applyBorder="1" applyAlignment="1">
      <alignment horizontal="right" vertical="center"/>
      <protection/>
    </xf>
    <xf numFmtId="3" fontId="27" fillId="6" borderId="14" xfId="52" applyNumberFormat="1" applyFont="1" applyFill="1" applyBorder="1" applyAlignment="1">
      <alignment horizontal="right" vertical="center"/>
      <protection/>
    </xf>
    <xf numFmtId="0" fontId="27" fillId="34" borderId="14" xfId="52" applyFont="1" applyFill="1" applyBorder="1" applyAlignment="1">
      <alignment horizontal="right" vertical="center"/>
      <protection/>
    </xf>
    <xf numFmtId="0" fontId="0" fillId="35" borderId="23" xfId="0" applyFill="1" applyBorder="1" applyAlignment="1">
      <alignment horizontal="left" vertical="center"/>
    </xf>
    <xf numFmtId="0" fontId="28" fillId="35" borderId="23" xfId="52" applyFont="1" applyFill="1" applyBorder="1" applyAlignment="1">
      <alignment horizontal="left" vertical="center"/>
      <protection/>
    </xf>
    <xf numFmtId="0" fontId="27" fillId="35" borderId="23" xfId="52" applyFont="1" applyFill="1" applyBorder="1" applyAlignment="1">
      <alignment horizontal="left" vertical="center"/>
      <protection/>
    </xf>
    <xf numFmtId="3" fontId="30" fillId="33" borderId="17" xfId="0" applyNumberFormat="1" applyFont="1" applyFill="1" applyBorder="1" applyAlignment="1">
      <alignment horizontal="right" vertical="center"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3" fontId="27" fillId="0" borderId="0" xfId="52" applyNumberFormat="1" applyFont="1" applyBorder="1" applyAlignment="1">
      <alignment horizontal="right" vertical="center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26" xfId="52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9" fillId="0" borderId="11" xfId="52" applyFont="1" applyBorder="1" applyAlignment="1">
      <alignment horizontal="center" vertical="center"/>
      <protection/>
    </xf>
    <xf numFmtId="0" fontId="59" fillId="0" borderId="21" xfId="52" applyFont="1" applyBorder="1" applyAlignment="1">
      <alignment horizontal="center" vertical="center"/>
      <protection/>
    </xf>
    <xf numFmtId="0" fontId="59" fillId="0" borderId="17" xfId="52" applyFont="1" applyBorder="1" applyAlignment="1">
      <alignment horizontal="center" vertical="center"/>
      <protection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30" fillId="0" borderId="11" xfId="52" applyFont="1" applyBorder="1" applyAlignment="1">
      <alignment horizontal="left" vertical="center"/>
      <protection/>
    </xf>
    <xf numFmtId="0" fontId="30" fillId="0" borderId="21" xfId="52" applyFont="1" applyBorder="1" applyAlignment="1">
      <alignment horizontal="left" vertical="center"/>
      <protection/>
    </xf>
    <xf numFmtId="0" fontId="30" fillId="0" borderId="17" xfId="52" applyFont="1" applyBorder="1" applyAlignment="1">
      <alignment horizontal="left" vertical="center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28" fillId="6" borderId="26" xfId="52" applyFont="1" applyFill="1" applyBorder="1" applyAlignment="1">
      <alignment horizontal="center" vertical="center" wrapText="1"/>
      <protection/>
    </xf>
    <xf numFmtId="0" fontId="0" fillId="6" borderId="27" xfId="0" applyFill="1" applyBorder="1" applyAlignment="1">
      <alignment horizontal="center" vertical="center" wrapText="1"/>
    </xf>
    <xf numFmtId="0" fontId="29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8" fillId="33" borderId="26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35" borderId="10" xfId="52" applyFont="1" applyFill="1" applyBorder="1" applyAlignment="1">
      <alignment horizontal="center" vertical="center"/>
      <protection/>
    </xf>
    <xf numFmtId="0" fontId="28" fillId="35" borderId="11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0" fontId="28" fillId="33" borderId="11" xfId="52" applyFont="1" applyFill="1" applyBorder="1" applyAlignment="1">
      <alignment horizontal="center" vertical="center" wrapText="1"/>
      <protection/>
    </xf>
    <xf numFmtId="0" fontId="28" fillId="35" borderId="11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top" wrapText="1"/>
    </xf>
    <xf numFmtId="0" fontId="31" fillId="0" borderId="0" xfId="52" applyFont="1" applyAlignment="1">
      <alignment horizontal="center" vertical="center"/>
      <protection/>
    </xf>
    <xf numFmtId="0" fontId="28" fillId="35" borderId="10" xfId="52" applyFont="1" applyFill="1" applyBorder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center" vertical="center" wrapText="1"/>
      <protection/>
    </xf>
    <xf numFmtId="0" fontId="28" fillId="33" borderId="17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7.625" style="1" customWidth="1"/>
    <col min="4" max="4" width="6.75390625" style="1" customWidth="1"/>
    <col min="5" max="5" width="10.00390625" style="1" customWidth="1"/>
    <col min="6" max="6" width="8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2" t="s">
        <v>102</v>
      </c>
      <c r="O1" s="142"/>
      <c r="P1" s="142"/>
      <c r="Q1" s="142"/>
    </row>
    <row r="2" spans="1:17" ht="15" customHeight="1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36" t="s">
        <v>0</v>
      </c>
      <c r="B4" s="136" t="s">
        <v>1</v>
      </c>
      <c r="C4" s="145" t="s">
        <v>2</v>
      </c>
      <c r="D4" s="144" t="s">
        <v>23</v>
      </c>
      <c r="E4" s="144" t="s">
        <v>3</v>
      </c>
      <c r="F4" s="136" t="s">
        <v>4</v>
      </c>
      <c r="G4" s="141"/>
      <c r="H4" s="138" t="s">
        <v>5</v>
      </c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0.5" customHeight="1">
      <c r="A5" s="136"/>
      <c r="B5" s="136"/>
      <c r="C5" s="145"/>
      <c r="D5" s="144"/>
      <c r="E5" s="144"/>
      <c r="F5" s="144" t="s">
        <v>21</v>
      </c>
      <c r="G5" s="137" t="s">
        <v>24</v>
      </c>
      <c r="H5" s="138" t="s">
        <v>78</v>
      </c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1.25" customHeight="1">
      <c r="A6" s="136"/>
      <c r="B6" s="136"/>
      <c r="C6" s="145"/>
      <c r="D6" s="144"/>
      <c r="E6" s="144"/>
      <c r="F6" s="144"/>
      <c r="G6" s="137"/>
      <c r="H6" s="139" t="s">
        <v>19</v>
      </c>
      <c r="I6" s="128" t="s">
        <v>6</v>
      </c>
      <c r="J6" s="128"/>
      <c r="K6" s="128"/>
      <c r="L6" s="128"/>
      <c r="M6" s="128"/>
      <c r="N6" s="128"/>
      <c r="O6" s="128"/>
      <c r="P6" s="128"/>
      <c r="Q6" s="128"/>
    </row>
    <row r="7" spans="1:17" s="2" customFormat="1" ht="12.75">
      <c r="A7" s="136"/>
      <c r="B7" s="136"/>
      <c r="C7" s="145"/>
      <c r="D7" s="144"/>
      <c r="E7" s="144"/>
      <c r="F7" s="144"/>
      <c r="G7" s="137"/>
      <c r="H7" s="139"/>
      <c r="I7" s="128" t="s">
        <v>7</v>
      </c>
      <c r="J7" s="128"/>
      <c r="K7" s="128"/>
      <c r="L7" s="128"/>
      <c r="M7" s="128"/>
      <c r="N7" s="128" t="s">
        <v>8</v>
      </c>
      <c r="O7" s="128"/>
      <c r="P7" s="128"/>
      <c r="Q7" s="128"/>
    </row>
    <row r="8" spans="1:17" ht="12.75">
      <c r="A8" s="136"/>
      <c r="B8" s="136"/>
      <c r="C8" s="145"/>
      <c r="D8" s="144"/>
      <c r="E8" s="144"/>
      <c r="F8" s="144"/>
      <c r="G8" s="137"/>
      <c r="H8" s="139"/>
      <c r="I8" s="140" t="s">
        <v>17</v>
      </c>
      <c r="J8" s="146"/>
      <c r="K8" s="128" t="s">
        <v>9</v>
      </c>
      <c r="L8" s="128"/>
      <c r="M8" s="128"/>
      <c r="N8" s="133" t="s">
        <v>18</v>
      </c>
      <c r="O8" s="139" t="s">
        <v>9</v>
      </c>
      <c r="P8" s="139"/>
      <c r="Q8" s="139"/>
    </row>
    <row r="9" spans="1:17" ht="12.75">
      <c r="A9" s="136"/>
      <c r="B9" s="136"/>
      <c r="C9" s="145"/>
      <c r="D9" s="144"/>
      <c r="E9" s="144"/>
      <c r="F9" s="144"/>
      <c r="G9" s="137"/>
      <c r="H9" s="140"/>
      <c r="I9" s="129" t="s">
        <v>26</v>
      </c>
      <c r="J9" s="129" t="s">
        <v>27</v>
      </c>
      <c r="K9" s="133" t="s">
        <v>10</v>
      </c>
      <c r="L9" s="128" t="s">
        <v>12</v>
      </c>
      <c r="M9" s="128"/>
      <c r="N9" s="134"/>
      <c r="O9" s="31"/>
      <c r="P9" s="31"/>
      <c r="Q9" s="31"/>
    </row>
    <row r="10" spans="1:17" ht="30">
      <c r="A10" s="136"/>
      <c r="B10" s="136"/>
      <c r="C10" s="145"/>
      <c r="D10" s="144"/>
      <c r="E10" s="144"/>
      <c r="F10" s="144"/>
      <c r="G10" s="137"/>
      <c r="H10" s="140"/>
      <c r="I10" s="130"/>
      <c r="J10" s="130"/>
      <c r="K10" s="148"/>
      <c r="L10" s="39" t="s">
        <v>26</v>
      </c>
      <c r="M10" s="39" t="s">
        <v>27</v>
      </c>
      <c r="N10" s="135"/>
      <c r="O10" s="32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33">
        <v>8</v>
      </c>
      <c r="I11" s="131">
        <v>9</v>
      </c>
      <c r="J11" s="132"/>
      <c r="K11" s="8">
        <v>10</v>
      </c>
      <c r="L11" s="131">
        <v>11</v>
      </c>
      <c r="M11" s="132"/>
      <c r="N11" s="34">
        <v>12</v>
      </c>
      <c r="O11" s="8">
        <v>13</v>
      </c>
      <c r="P11" s="8">
        <v>14</v>
      </c>
      <c r="Q11" s="8">
        <v>15</v>
      </c>
    </row>
    <row r="12" spans="1:17" ht="2.25" customHeight="1" hidden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0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8" ht="13.5" customHeight="1">
      <c r="A14" s="9">
        <v>1</v>
      </c>
      <c r="B14" s="125" t="s">
        <v>39</v>
      </c>
      <c r="C14" s="126"/>
      <c r="D14" s="127"/>
      <c r="E14" s="10">
        <f>E20+E29+E45+E53+E62</f>
        <v>916597</v>
      </c>
      <c r="F14" s="59">
        <f aca="true" t="shared" si="0" ref="F14:Q14">F20+F29+F45+F53+F62</f>
        <v>203397</v>
      </c>
      <c r="G14" s="59">
        <f t="shared" si="0"/>
        <v>713200</v>
      </c>
      <c r="H14" s="59">
        <f t="shared" si="0"/>
        <v>23030</v>
      </c>
      <c r="I14" s="59">
        <f t="shared" si="0"/>
        <v>0</v>
      </c>
      <c r="J14" s="59">
        <f t="shared" si="0"/>
        <v>21030</v>
      </c>
      <c r="K14" s="59">
        <f t="shared" si="0"/>
        <v>0</v>
      </c>
      <c r="L14" s="59">
        <f t="shared" si="0"/>
        <v>0</v>
      </c>
      <c r="M14" s="59">
        <f t="shared" si="0"/>
        <v>21030</v>
      </c>
      <c r="N14" s="59">
        <f t="shared" si="0"/>
        <v>2000</v>
      </c>
      <c r="O14" s="59">
        <f t="shared" si="0"/>
        <v>0</v>
      </c>
      <c r="P14" s="59">
        <f t="shared" si="0"/>
        <v>0</v>
      </c>
      <c r="Q14" s="59">
        <f t="shared" si="0"/>
        <v>2000</v>
      </c>
      <c r="R14" s="40">
        <f>F14+G14</f>
        <v>916597</v>
      </c>
    </row>
    <row r="15" spans="1:17" ht="6.75" customHeight="1">
      <c r="A15" s="43"/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 customHeight="1">
      <c r="A16" s="115" t="s">
        <v>13</v>
      </c>
      <c r="B16" s="11" t="s">
        <v>20</v>
      </c>
      <c r="C16" s="118" t="s">
        <v>35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</row>
    <row r="17" spans="1:17" ht="12.75" customHeight="1">
      <c r="A17" s="116"/>
      <c r="B17" s="11" t="s">
        <v>14</v>
      </c>
      <c r="C17" s="118" t="s">
        <v>36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</row>
    <row r="18" spans="1:17" ht="12.75" customHeight="1">
      <c r="A18" s="116"/>
      <c r="B18" s="11" t="s">
        <v>22</v>
      </c>
      <c r="C18" s="84"/>
      <c r="D18" s="119" t="s">
        <v>37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</row>
    <row r="19" spans="1:17" ht="19.5" customHeight="1">
      <c r="A19" s="116"/>
      <c r="B19" s="17" t="s">
        <v>15</v>
      </c>
      <c r="C19" s="121" t="s">
        <v>38</v>
      </c>
      <c r="D19" s="122"/>
      <c r="E19" s="112" t="s">
        <v>72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</row>
    <row r="20" spans="1:17" ht="12.75" customHeight="1">
      <c r="A20" s="116"/>
      <c r="B20" s="42" t="s">
        <v>16</v>
      </c>
      <c r="C20" s="21"/>
      <c r="D20" s="21"/>
      <c r="E20" s="22">
        <v>25097</v>
      </c>
      <c r="F20" s="22">
        <v>25097</v>
      </c>
      <c r="G20" s="22"/>
      <c r="H20" s="22">
        <f>H21</f>
        <v>20530</v>
      </c>
      <c r="I20" s="36"/>
      <c r="J20" s="36">
        <f>J21</f>
        <v>20530</v>
      </c>
      <c r="K20" s="23"/>
      <c r="L20" s="36"/>
      <c r="M20" s="36">
        <f>M21</f>
        <v>20530</v>
      </c>
      <c r="N20" s="23"/>
      <c r="O20" s="23"/>
      <c r="P20" s="23"/>
      <c r="Q20" s="23"/>
    </row>
    <row r="21" spans="1:17" ht="12.75" customHeight="1">
      <c r="A21" s="116"/>
      <c r="B21" s="41" t="s">
        <v>77</v>
      </c>
      <c r="C21" s="24"/>
      <c r="D21" s="24"/>
      <c r="E21" s="25">
        <f>F21</f>
        <v>20530</v>
      </c>
      <c r="F21" s="25">
        <f>H21</f>
        <v>20530</v>
      </c>
      <c r="G21" s="26"/>
      <c r="H21" s="27">
        <f>I21+N21+J21</f>
        <v>20530</v>
      </c>
      <c r="I21" s="37"/>
      <c r="J21" s="37">
        <f>M21</f>
        <v>20530</v>
      </c>
      <c r="K21" s="27"/>
      <c r="L21" s="37"/>
      <c r="M21" s="37">
        <v>20530</v>
      </c>
      <c r="N21" s="27"/>
      <c r="O21" s="28"/>
      <c r="P21" s="28"/>
      <c r="Q21" s="27"/>
    </row>
    <row r="22" spans="1:17" ht="12.75" customHeight="1">
      <c r="A22" s="117"/>
      <c r="B22" s="13">
        <v>2019</v>
      </c>
      <c r="C22" s="14"/>
      <c r="D22" s="14"/>
      <c r="E22" s="15">
        <f>F22+G22</f>
        <v>965</v>
      </c>
      <c r="F22" s="15">
        <v>965</v>
      </c>
      <c r="G22" s="16"/>
      <c r="H22" s="29"/>
      <c r="I22" s="38"/>
      <c r="J22" s="38"/>
      <c r="K22" s="29"/>
      <c r="L22" s="38"/>
      <c r="M22" s="38"/>
      <c r="N22" s="29"/>
      <c r="O22" s="12"/>
      <c r="P22" s="12"/>
      <c r="Q22" s="29"/>
    </row>
    <row r="23" spans="1:17" ht="9.75" customHeight="1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5" customHeight="1" hidden="1">
      <c r="A24" s="43"/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 customHeight="1">
      <c r="A25" s="115" t="s">
        <v>34</v>
      </c>
      <c r="B25" s="11" t="s">
        <v>20</v>
      </c>
      <c r="C25" s="118" t="s">
        <v>35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</row>
    <row r="26" spans="1:17" ht="13.5" customHeight="1">
      <c r="A26" s="116"/>
      <c r="B26" s="11" t="s">
        <v>14</v>
      </c>
      <c r="C26" s="118" t="s">
        <v>48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7" ht="12.75" customHeight="1">
      <c r="A27" s="116"/>
      <c r="B27" s="11" t="s">
        <v>22</v>
      </c>
      <c r="C27" s="58"/>
      <c r="D27" s="119" t="s">
        <v>49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</row>
    <row r="28" spans="1:17" ht="19.5" customHeight="1">
      <c r="A28" s="116"/>
      <c r="B28" s="17" t="s">
        <v>15</v>
      </c>
      <c r="C28" s="121" t="s">
        <v>53</v>
      </c>
      <c r="D28" s="122"/>
      <c r="E28" s="112" t="s">
        <v>50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</row>
    <row r="29" spans="1:17" ht="12.75" customHeight="1">
      <c r="A29" s="116"/>
      <c r="B29" s="42" t="s">
        <v>16</v>
      </c>
      <c r="C29" s="21"/>
      <c r="D29" s="21"/>
      <c r="E29" s="22">
        <f>SUM(E30:E32)</f>
        <v>9000</v>
      </c>
      <c r="F29" s="22">
        <f>SUM(F30:F32)</f>
        <v>1800</v>
      </c>
      <c r="G29" s="22">
        <f>SUM(G30:G32)</f>
        <v>7200</v>
      </c>
      <c r="H29" s="22"/>
      <c r="I29" s="36"/>
      <c r="J29" s="36"/>
      <c r="K29" s="23"/>
      <c r="L29" s="36"/>
      <c r="M29" s="36"/>
      <c r="N29" s="23"/>
      <c r="O29" s="23"/>
      <c r="P29" s="23"/>
      <c r="Q29" s="23"/>
    </row>
    <row r="30" spans="1:17" ht="12.75" customHeight="1">
      <c r="A30" s="116"/>
      <c r="B30" s="51" t="s">
        <v>81</v>
      </c>
      <c r="C30" s="52"/>
      <c r="D30" s="52"/>
      <c r="E30" s="53">
        <f>F30+G30</f>
        <v>0</v>
      </c>
      <c r="F30" s="53">
        <v>0</v>
      </c>
      <c r="G30" s="54">
        <v>0</v>
      </c>
      <c r="H30" s="55"/>
      <c r="I30" s="56"/>
      <c r="J30" s="56"/>
      <c r="K30" s="55"/>
      <c r="L30" s="56"/>
      <c r="M30" s="56"/>
      <c r="N30" s="55"/>
      <c r="O30" s="57"/>
      <c r="P30" s="57"/>
      <c r="Q30" s="55"/>
    </row>
    <row r="31" spans="1:17" ht="12.75" customHeight="1">
      <c r="A31" s="116"/>
      <c r="B31" s="51">
        <v>2019</v>
      </c>
      <c r="C31" s="52"/>
      <c r="D31" s="52"/>
      <c r="E31" s="53">
        <f>F31+G31</f>
        <v>0</v>
      </c>
      <c r="F31" s="53">
        <v>0</v>
      </c>
      <c r="G31" s="54">
        <v>0</v>
      </c>
      <c r="H31" s="55"/>
      <c r="I31" s="56"/>
      <c r="J31" s="56"/>
      <c r="K31" s="55"/>
      <c r="L31" s="56"/>
      <c r="M31" s="56"/>
      <c r="N31" s="55"/>
      <c r="O31" s="57"/>
      <c r="P31" s="57"/>
      <c r="Q31" s="55"/>
    </row>
    <row r="32" spans="1:17" ht="12.75" customHeight="1">
      <c r="A32" s="117"/>
      <c r="B32" s="13">
        <v>2020</v>
      </c>
      <c r="C32" s="14"/>
      <c r="D32" s="14"/>
      <c r="E32" s="15">
        <f>F32+G32</f>
        <v>9000</v>
      </c>
      <c r="F32" s="15">
        <v>1800</v>
      </c>
      <c r="G32" s="16">
        <v>7200</v>
      </c>
      <c r="H32" s="29"/>
      <c r="I32" s="38"/>
      <c r="J32" s="38"/>
      <c r="K32" s="29"/>
      <c r="L32" s="38"/>
      <c r="M32" s="38"/>
      <c r="N32" s="29"/>
      <c r="O32" s="12"/>
      <c r="P32" s="12"/>
      <c r="Q32" s="29"/>
    </row>
    <row r="33" spans="1:17" ht="6" customHeight="1">
      <c r="A33" s="43"/>
      <c r="B33" s="43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6" customHeight="1">
      <c r="A34" s="43"/>
      <c r="B34" s="43"/>
      <c r="C34" s="43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6" customHeight="1">
      <c r="A35" s="43"/>
      <c r="B35" s="43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6" customHeight="1">
      <c r="A36" s="43"/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6" customHeight="1">
      <c r="A37" s="43"/>
      <c r="B37" s="43"/>
      <c r="C37" s="43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6" customHeight="1">
      <c r="A38" s="43"/>
      <c r="B38" s="43"/>
      <c r="C38" s="43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6" customHeight="1">
      <c r="A39" s="43"/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6" customHeight="1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2.75" customHeight="1">
      <c r="A41" s="115" t="s">
        <v>57</v>
      </c>
      <c r="B41" s="11" t="s">
        <v>20</v>
      </c>
      <c r="C41" s="118" t="s">
        <v>35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</row>
    <row r="42" spans="1:17" ht="12.75" customHeight="1">
      <c r="A42" s="116"/>
      <c r="B42" s="11" t="s">
        <v>14</v>
      </c>
      <c r="C42" s="118" t="s">
        <v>48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</row>
    <row r="43" spans="1:17" ht="12.75" customHeight="1">
      <c r="A43" s="116"/>
      <c r="B43" s="11" t="s">
        <v>22</v>
      </c>
      <c r="C43" s="58"/>
      <c r="D43" s="119" t="s">
        <v>49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</row>
    <row r="44" spans="1:17" ht="18" customHeight="1">
      <c r="A44" s="116"/>
      <c r="B44" s="17" t="s">
        <v>15</v>
      </c>
      <c r="C44" s="121" t="s">
        <v>54</v>
      </c>
      <c r="D44" s="122"/>
      <c r="E44" s="112" t="s">
        <v>50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</row>
    <row r="45" spans="1:17" ht="15" customHeight="1">
      <c r="A45" s="116"/>
      <c r="B45" s="42" t="s">
        <v>16</v>
      </c>
      <c r="C45" s="21"/>
      <c r="D45" s="21"/>
      <c r="E45" s="22">
        <f>SUM(E46:E47)</f>
        <v>2500</v>
      </c>
      <c r="F45" s="22">
        <f>SUM(F46:F47)</f>
        <v>500</v>
      </c>
      <c r="G45" s="22">
        <f>SUM(G46:G47)</f>
        <v>2000</v>
      </c>
      <c r="H45" s="22">
        <f aca="true" t="shared" si="1" ref="H45:M45">SUM(H46:H47)</f>
        <v>2500</v>
      </c>
      <c r="I45" s="22">
        <f t="shared" si="1"/>
        <v>0</v>
      </c>
      <c r="J45" s="22">
        <f t="shared" si="1"/>
        <v>500</v>
      </c>
      <c r="K45" s="22">
        <f t="shared" si="1"/>
        <v>0</v>
      </c>
      <c r="L45" s="22">
        <f t="shared" si="1"/>
        <v>0</v>
      </c>
      <c r="M45" s="22">
        <f t="shared" si="1"/>
        <v>500</v>
      </c>
      <c r="N45" s="22">
        <f>SUM(N46:N47)</f>
        <v>2000</v>
      </c>
      <c r="O45" s="22">
        <f>SUM(O46:O47)</f>
        <v>0</v>
      </c>
      <c r="P45" s="22">
        <f>SUM(P46:P47)</f>
        <v>0</v>
      </c>
      <c r="Q45" s="22">
        <f>SUM(Q46:Q47)</f>
        <v>2000</v>
      </c>
    </row>
    <row r="46" spans="1:17" ht="12.75" customHeight="1">
      <c r="A46" s="116"/>
      <c r="B46" s="41" t="s">
        <v>77</v>
      </c>
      <c r="C46" s="24"/>
      <c r="D46" s="24"/>
      <c r="E46" s="25">
        <f>F46+G46</f>
        <v>2500</v>
      </c>
      <c r="F46" s="25">
        <v>500</v>
      </c>
      <c r="G46" s="26">
        <v>2000</v>
      </c>
      <c r="H46" s="27">
        <f>I46+J46+N46</f>
        <v>2500</v>
      </c>
      <c r="I46" s="37">
        <f>L46</f>
        <v>0</v>
      </c>
      <c r="J46" s="37">
        <f>M46</f>
        <v>500</v>
      </c>
      <c r="K46" s="27"/>
      <c r="L46" s="37"/>
      <c r="M46" s="37">
        <v>500</v>
      </c>
      <c r="N46" s="27">
        <f>Q46</f>
        <v>2000</v>
      </c>
      <c r="O46" s="28"/>
      <c r="P46" s="28"/>
      <c r="Q46" s="27">
        <v>2000</v>
      </c>
    </row>
    <row r="47" spans="1:17" ht="12.75" customHeight="1">
      <c r="A47" s="117"/>
      <c r="B47" s="13"/>
      <c r="C47" s="14"/>
      <c r="D47" s="14"/>
      <c r="E47" s="15"/>
      <c r="F47" s="15"/>
      <c r="G47" s="16"/>
      <c r="H47" s="29"/>
      <c r="I47" s="38"/>
      <c r="J47" s="38"/>
      <c r="K47" s="29"/>
      <c r="L47" s="38"/>
      <c r="M47" s="38"/>
      <c r="N47" s="29"/>
      <c r="O47" s="12"/>
      <c r="P47" s="12"/>
      <c r="Q47" s="29"/>
    </row>
    <row r="48" spans="1:17" ht="7.5" customHeight="1">
      <c r="A48" s="43"/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ht="12.75" customHeight="1">
      <c r="A49" s="115" t="s">
        <v>58</v>
      </c>
      <c r="B49" s="11" t="s">
        <v>20</v>
      </c>
      <c r="C49" s="118" t="s">
        <v>35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20"/>
    </row>
    <row r="50" spans="1:17" ht="12.75" customHeight="1">
      <c r="A50" s="116"/>
      <c r="B50" s="11" t="s">
        <v>14</v>
      </c>
      <c r="C50" s="118" t="s">
        <v>48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</row>
    <row r="51" spans="1:17" ht="12.75" customHeight="1">
      <c r="A51" s="116"/>
      <c r="B51" s="11" t="s">
        <v>22</v>
      </c>
      <c r="C51" s="58"/>
      <c r="D51" s="119" t="s">
        <v>49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4"/>
    </row>
    <row r="52" spans="1:17" ht="18" customHeight="1">
      <c r="A52" s="116"/>
      <c r="B52" s="17" t="s">
        <v>15</v>
      </c>
      <c r="C52" s="121" t="s">
        <v>55</v>
      </c>
      <c r="D52" s="122"/>
      <c r="E52" s="112" t="s">
        <v>50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4"/>
    </row>
    <row r="53" spans="1:17" ht="12.75" customHeight="1">
      <c r="A53" s="116"/>
      <c r="B53" s="42" t="s">
        <v>16</v>
      </c>
      <c r="C53" s="21"/>
      <c r="D53" s="21"/>
      <c r="E53" s="22">
        <f>SUM(E54:E57)</f>
        <v>280000</v>
      </c>
      <c r="F53" s="22">
        <f>SUM(F54:F57)</f>
        <v>56000</v>
      </c>
      <c r="G53" s="22">
        <f>SUM(G54:G57)</f>
        <v>224000</v>
      </c>
      <c r="H53" s="22"/>
      <c r="I53" s="36"/>
      <c r="J53" s="36"/>
      <c r="K53" s="23"/>
      <c r="L53" s="36"/>
      <c r="M53" s="36"/>
      <c r="N53" s="23"/>
      <c r="O53" s="23"/>
      <c r="P53" s="23"/>
      <c r="Q53" s="23"/>
    </row>
    <row r="54" spans="1:17" ht="12.75" customHeight="1">
      <c r="A54" s="116"/>
      <c r="B54" s="51" t="s">
        <v>80</v>
      </c>
      <c r="C54" s="52"/>
      <c r="D54" s="52"/>
      <c r="E54" s="53">
        <f>F54+G54</f>
        <v>0</v>
      </c>
      <c r="F54" s="53">
        <v>0</v>
      </c>
      <c r="G54" s="54">
        <v>0</v>
      </c>
      <c r="H54" s="55"/>
      <c r="I54" s="56"/>
      <c r="J54" s="56"/>
      <c r="K54" s="55"/>
      <c r="L54" s="56"/>
      <c r="M54" s="56"/>
      <c r="N54" s="55"/>
      <c r="O54" s="57"/>
      <c r="P54" s="57"/>
      <c r="Q54" s="55"/>
    </row>
    <row r="55" spans="1:17" ht="12.75" customHeight="1">
      <c r="A55" s="116"/>
      <c r="B55" s="51">
        <v>2019</v>
      </c>
      <c r="C55" s="52"/>
      <c r="D55" s="52"/>
      <c r="E55" s="53">
        <f>F55+G55</f>
        <v>0</v>
      </c>
      <c r="F55" s="53">
        <v>0</v>
      </c>
      <c r="G55" s="54">
        <v>0</v>
      </c>
      <c r="H55" s="55"/>
      <c r="I55" s="56"/>
      <c r="J55" s="56"/>
      <c r="K55" s="55"/>
      <c r="L55" s="56"/>
      <c r="M55" s="56"/>
      <c r="N55" s="55"/>
      <c r="O55" s="57"/>
      <c r="P55" s="57"/>
      <c r="Q55" s="55"/>
    </row>
    <row r="56" spans="1:17" ht="11.25" customHeight="1">
      <c r="A56" s="116"/>
      <c r="B56" s="51">
        <v>2020</v>
      </c>
      <c r="C56" s="52"/>
      <c r="D56" s="52"/>
      <c r="E56" s="53">
        <f>F56+G56</f>
        <v>0</v>
      </c>
      <c r="F56" s="53">
        <v>0</v>
      </c>
      <c r="G56" s="54">
        <v>0</v>
      </c>
      <c r="H56" s="55"/>
      <c r="I56" s="56"/>
      <c r="J56" s="56"/>
      <c r="K56" s="55"/>
      <c r="L56" s="56"/>
      <c r="M56" s="56"/>
      <c r="N56" s="55"/>
      <c r="O56" s="57"/>
      <c r="P56" s="57"/>
      <c r="Q56" s="55"/>
    </row>
    <row r="57" spans="1:17" ht="12" customHeight="1">
      <c r="A57" s="117"/>
      <c r="B57" s="13">
        <v>2021</v>
      </c>
      <c r="C57" s="14"/>
      <c r="D57" s="14"/>
      <c r="E57" s="15">
        <f>F57+G57</f>
        <v>280000</v>
      </c>
      <c r="F57" s="15">
        <v>56000</v>
      </c>
      <c r="G57" s="16">
        <v>224000</v>
      </c>
      <c r="H57" s="29"/>
      <c r="I57" s="38"/>
      <c r="J57" s="38"/>
      <c r="K57" s="29"/>
      <c r="L57" s="38"/>
      <c r="M57" s="38"/>
      <c r="N57" s="29"/>
      <c r="O57" s="12"/>
      <c r="P57" s="12"/>
      <c r="Q57" s="29"/>
    </row>
    <row r="58" spans="1:17" ht="15" customHeight="1">
      <c r="A58" s="115" t="s">
        <v>59</v>
      </c>
      <c r="B58" s="11" t="s">
        <v>20</v>
      </c>
      <c r="C58" s="118" t="s">
        <v>35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20"/>
    </row>
    <row r="59" spans="1:17" ht="15" customHeight="1">
      <c r="A59" s="116"/>
      <c r="B59" s="11" t="s">
        <v>14</v>
      </c>
      <c r="C59" s="118" t="s">
        <v>48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0" spans="1:17" ht="15" customHeight="1">
      <c r="A60" s="116"/>
      <c r="B60" s="11" t="s">
        <v>22</v>
      </c>
      <c r="C60" s="58"/>
      <c r="D60" s="119" t="s">
        <v>49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4"/>
    </row>
    <row r="61" spans="1:17" ht="19.5" customHeight="1">
      <c r="A61" s="116"/>
      <c r="B61" s="17" t="s">
        <v>15</v>
      </c>
      <c r="C61" s="121" t="s">
        <v>56</v>
      </c>
      <c r="D61" s="122"/>
      <c r="E61" s="112" t="s">
        <v>50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4"/>
    </row>
    <row r="62" spans="1:17" ht="15" customHeight="1">
      <c r="A62" s="116"/>
      <c r="B62" s="42" t="s">
        <v>16</v>
      </c>
      <c r="C62" s="21"/>
      <c r="D62" s="21"/>
      <c r="E62" s="22">
        <f>SUM(E63:E66)</f>
        <v>600000</v>
      </c>
      <c r="F62" s="22">
        <f>SUM(F63:F66)</f>
        <v>120000</v>
      </c>
      <c r="G62" s="22">
        <f>SUM(G63:G66)</f>
        <v>480000</v>
      </c>
      <c r="H62" s="22"/>
      <c r="I62" s="36"/>
      <c r="J62" s="36"/>
      <c r="K62" s="23"/>
      <c r="L62" s="36"/>
      <c r="M62" s="36"/>
      <c r="N62" s="23"/>
      <c r="O62" s="23"/>
      <c r="P62" s="23"/>
      <c r="Q62" s="23"/>
    </row>
    <row r="63" spans="1:17" ht="15" customHeight="1">
      <c r="A63" s="116"/>
      <c r="B63" s="51" t="s">
        <v>79</v>
      </c>
      <c r="C63" s="52"/>
      <c r="D63" s="52"/>
      <c r="E63" s="53">
        <f>F63+G63</f>
        <v>0</v>
      </c>
      <c r="F63" s="53">
        <v>0</v>
      </c>
      <c r="G63" s="54">
        <v>0</v>
      </c>
      <c r="H63" s="55"/>
      <c r="I63" s="56"/>
      <c r="J63" s="56"/>
      <c r="K63" s="55"/>
      <c r="L63" s="56"/>
      <c r="M63" s="56"/>
      <c r="N63" s="55"/>
      <c r="O63" s="57"/>
      <c r="P63" s="57"/>
      <c r="Q63" s="55"/>
    </row>
    <row r="64" spans="1:17" ht="15" customHeight="1">
      <c r="A64" s="116"/>
      <c r="B64" s="51">
        <v>2019</v>
      </c>
      <c r="C64" s="52"/>
      <c r="D64" s="52"/>
      <c r="E64" s="53">
        <f>F64+G64</f>
        <v>0</v>
      </c>
      <c r="F64" s="53">
        <v>0</v>
      </c>
      <c r="G64" s="54">
        <v>0</v>
      </c>
      <c r="H64" s="55"/>
      <c r="I64" s="56"/>
      <c r="J64" s="56"/>
      <c r="K64" s="55"/>
      <c r="L64" s="56"/>
      <c r="M64" s="56"/>
      <c r="N64" s="55"/>
      <c r="O64" s="57"/>
      <c r="P64" s="57"/>
      <c r="Q64" s="55"/>
    </row>
    <row r="65" spans="1:17" ht="15" customHeight="1">
      <c r="A65" s="116"/>
      <c r="B65" s="51">
        <v>2020</v>
      </c>
      <c r="C65" s="52"/>
      <c r="D65" s="52"/>
      <c r="E65" s="53">
        <f>F65+G65</f>
        <v>0</v>
      </c>
      <c r="F65" s="53">
        <v>0</v>
      </c>
      <c r="G65" s="54">
        <v>0</v>
      </c>
      <c r="H65" s="55"/>
      <c r="I65" s="56"/>
      <c r="J65" s="56"/>
      <c r="K65" s="55"/>
      <c r="L65" s="56"/>
      <c r="M65" s="56"/>
      <c r="N65" s="55"/>
      <c r="O65" s="57"/>
      <c r="P65" s="57"/>
      <c r="Q65" s="55"/>
    </row>
    <row r="66" spans="1:17" ht="15" customHeight="1">
      <c r="A66" s="117"/>
      <c r="B66" s="13">
        <v>2021</v>
      </c>
      <c r="C66" s="14"/>
      <c r="D66" s="14"/>
      <c r="E66" s="15">
        <f>F66+G66</f>
        <v>600000</v>
      </c>
      <c r="F66" s="15">
        <v>120000</v>
      </c>
      <c r="G66" s="16">
        <v>480000</v>
      </c>
      <c r="H66" s="29"/>
      <c r="I66" s="38"/>
      <c r="J66" s="38"/>
      <c r="K66" s="29"/>
      <c r="L66" s="38"/>
      <c r="M66" s="38"/>
      <c r="N66" s="29"/>
      <c r="O66" s="12"/>
      <c r="P66" s="12"/>
      <c r="Q66" s="29"/>
    </row>
    <row r="67" spans="1:17" ht="6.75" customHeight="1">
      <c r="A67" s="43"/>
      <c r="B67" s="43"/>
      <c r="C67" s="43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8" ht="16.5" customHeight="1">
      <c r="A68" s="9">
        <v>2</v>
      </c>
      <c r="B68" s="125" t="s">
        <v>25</v>
      </c>
      <c r="C68" s="126"/>
      <c r="D68" s="127"/>
      <c r="E68" s="10">
        <f>E74+E84+E98+E109+E117+E132+E140+E163+E124+E154</f>
        <v>1152908</v>
      </c>
      <c r="F68" s="59">
        <f aca="true" t="shared" si="2" ref="F68:P68">F74+F84+F98+F109+F117+F132+F140+F163+F124+F154</f>
        <v>21902</v>
      </c>
      <c r="G68" s="59">
        <f t="shared" si="2"/>
        <v>1122806</v>
      </c>
      <c r="H68" s="59">
        <f t="shared" si="2"/>
        <v>643242</v>
      </c>
      <c r="I68" s="59">
        <f t="shared" si="2"/>
        <v>1620</v>
      </c>
      <c r="J68" s="59">
        <f t="shared" si="2"/>
        <v>2983</v>
      </c>
      <c r="K68" s="59">
        <f t="shared" si="2"/>
        <v>0</v>
      </c>
      <c r="L68" s="59">
        <f t="shared" si="2"/>
        <v>1620</v>
      </c>
      <c r="M68" s="59">
        <f t="shared" si="2"/>
        <v>2983</v>
      </c>
      <c r="N68" s="59">
        <f t="shared" si="2"/>
        <v>638639</v>
      </c>
      <c r="O68" s="59">
        <f t="shared" si="2"/>
        <v>0</v>
      </c>
      <c r="P68" s="59">
        <f t="shared" si="2"/>
        <v>0</v>
      </c>
      <c r="Q68" s="59">
        <f>Q74+Q84+Q98+Q109+Q117+Q132+Q140+Q163+Q124+Q154</f>
        <v>638639</v>
      </c>
      <c r="R68" s="40">
        <f>N68+M68+L68</f>
        <v>643242</v>
      </c>
    </row>
    <row r="69" spans="1:17" ht="5.25" customHeight="1">
      <c r="A69" s="43"/>
      <c r="B69" s="43"/>
      <c r="C69" s="43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14.25" customHeight="1">
      <c r="A70" s="115" t="s">
        <v>40</v>
      </c>
      <c r="B70" s="11" t="s">
        <v>20</v>
      </c>
      <c r="C70" s="118" t="s">
        <v>35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20"/>
    </row>
    <row r="71" spans="1:17" ht="15" customHeight="1">
      <c r="A71" s="116"/>
      <c r="B71" s="11" t="s">
        <v>14</v>
      </c>
      <c r="C71" s="118" t="s">
        <v>48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20"/>
    </row>
    <row r="72" spans="1:17" ht="14.25" customHeight="1">
      <c r="A72" s="116"/>
      <c r="B72" s="11" t="s">
        <v>22</v>
      </c>
      <c r="C72" s="58"/>
      <c r="D72" s="119" t="s">
        <v>49</v>
      </c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4"/>
    </row>
    <row r="73" spans="1:17" ht="21" customHeight="1">
      <c r="A73" s="116"/>
      <c r="B73" s="17" t="s">
        <v>15</v>
      </c>
      <c r="C73" s="121" t="s">
        <v>47</v>
      </c>
      <c r="D73" s="122"/>
      <c r="E73" s="112" t="s">
        <v>50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</row>
    <row r="74" spans="1:17" ht="18.75" customHeight="1">
      <c r="A74" s="116"/>
      <c r="B74" s="42" t="s">
        <v>16</v>
      </c>
      <c r="C74" s="21"/>
      <c r="D74" s="21"/>
      <c r="E74" s="22">
        <f>SUM(E75:E78)</f>
        <v>35660</v>
      </c>
      <c r="F74" s="22">
        <f>SUM(F75:F78)</f>
        <v>7132</v>
      </c>
      <c r="G74" s="22">
        <f>SUM(G75:G78)</f>
        <v>28528</v>
      </c>
      <c r="H74" s="22">
        <f>H75</f>
        <v>8915</v>
      </c>
      <c r="I74" s="22">
        <f aca="true" t="shared" si="3" ref="I74:Q74">I75</f>
        <v>0</v>
      </c>
      <c r="J74" s="22">
        <f t="shared" si="3"/>
        <v>1783</v>
      </c>
      <c r="K74" s="22">
        <f t="shared" si="3"/>
        <v>0</v>
      </c>
      <c r="L74" s="22">
        <f t="shared" si="3"/>
        <v>0</v>
      </c>
      <c r="M74" s="22">
        <f t="shared" si="3"/>
        <v>1783</v>
      </c>
      <c r="N74" s="22">
        <f t="shared" si="3"/>
        <v>7132</v>
      </c>
      <c r="O74" s="22">
        <f t="shared" si="3"/>
        <v>0</v>
      </c>
      <c r="P74" s="22">
        <f t="shared" si="3"/>
        <v>0</v>
      </c>
      <c r="Q74" s="22">
        <f t="shared" si="3"/>
        <v>7132</v>
      </c>
    </row>
    <row r="75" spans="1:17" ht="16.5" customHeight="1">
      <c r="A75" s="116"/>
      <c r="B75" s="41" t="s">
        <v>77</v>
      </c>
      <c r="C75" s="24"/>
      <c r="D75" s="24"/>
      <c r="E75" s="25">
        <f>F75+G75</f>
        <v>8915</v>
      </c>
      <c r="F75" s="25">
        <f>J75</f>
        <v>1783</v>
      </c>
      <c r="G75" s="26">
        <f>Q75</f>
        <v>7132</v>
      </c>
      <c r="H75" s="27">
        <f>J75+N75</f>
        <v>8915</v>
      </c>
      <c r="I75" s="37"/>
      <c r="J75" s="37">
        <f>M75</f>
        <v>1783</v>
      </c>
      <c r="K75" s="27"/>
      <c r="L75" s="37"/>
      <c r="M75" s="37">
        <v>1783</v>
      </c>
      <c r="N75" s="27">
        <f>Q75</f>
        <v>7132</v>
      </c>
      <c r="O75" s="28"/>
      <c r="P75" s="28"/>
      <c r="Q75" s="27">
        <v>7132</v>
      </c>
    </row>
    <row r="76" spans="1:17" ht="16.5" customHeight="1">
      <c r="A76" s="116"/>
      <c r="B76" s="51">
        <v>2019</v>
      </c>
      <c r="C76" s="52"/>
      <c r="D76" s="52"/>
      <c r="E76" s="53">
        <f>F76+G76</f>
        <v>8915</v>
      </c>
      <c r="F76" s="53">
        <v>1783</v>
      </c>
      <c r="G76" s="54">
        <v>7132</v>
      </c>
      <c r="H76" s="55"/>
      <c r="I76" s="56"/>
      <c r="J76" s="56"/>
      <c r="K76" s="55"/>
      <c r="L76" s="56"/>
      <c r="M76" s="56"/>
      <c r="N76" s="55"/>
      <c r="O76" s="57"/>
      <c r="P76" s="57"/>
      <c r="Q76" s="55"/>
    </row>
    <row r="77" spans="1:17" ht="16.5" customHeight="1">
      <c r="A77" s="116"/>
      <c r="B77" s="51">
        <v>2020</v>
      </c>
      <c r="C77" s="52"/>
      <c r="D77" s="52"/>
      <c r="E77" s="53">
        <f>F77+G77</f>
        <v>8915</v>
      </c>
      <c r="F77" s="53">
        <v>1783</v>
      </c>
      <c r="G77" s="54">
        <v>7132</v>
      </c>
      <c r="H77" s="55"/>
      <c r="I77" s="56"/>
      <c r="J77" s="56"/>
      <c r="K77" s="55"/>
      <c r="L77" s="56"/>
      <c r="M77" s="56"/>
      <c r="N77" s="55"/>
      <c r="O77" s="57"/>
      <c r="P77" s="57"/>
      <c r="Q77" s="55"/>
    </row>
    <row r="78" spans="1:17" ht="16.5" customHeight="1">
      <c r="A78" s="117"/>
      <c r="B78" s="13">
        <v>2021</v>
      </c>
      <c r="C78" s="14"/>
      <c r="D78" s="14"/>
      <c r="E78" s="15">
        <f>F78+G78</f>
        <v>8915</v>
      </c>
      <c r="F78" s="15">
        <v>1783</v>
      </c>
      <c r="G78" s="16">
        <v>7132</v>
      </c>
      <c r="H78" s="29"/>
      <c r="I78" s="38"/>
      <c r="J78" s="38"/>
      <c r="K78" s="29"/>
      <c r="L78" s="38"/>
      <c r="M78" s="38"/>
      <c r="N78" s="29"/>
      <c r="O78" s="12"/>
      <c r="P78" s="12"/>
      <c r="Q78" s="29"/>
    </row>
    <row r="79" spans="1:17" ht="4.5" customHeight="1">
      <c r="A79" s="43"/>
      <c r="B79" s="43"/>
      <c r="C79" s="43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12.75" customHeight="1">
      <c r="A80" s="115" t="s">
        <v>41</v>
      </c>
      <c r="B80" s="11" t="s">
        <v>20</v>
      </c>
      <c r="C80" s="118" t="s">
        <v>31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20"/>
    </row>
    <row r="81" spans="1:17" ht="12.75" customHeight="1">
      <c r="A81" s="116"/>
      <c r="B81" s="11" t="s">
        <v>14</v>
      </c>
      <c r="C81" s="118" t="s">
        <v>33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20"/>
    </row>
    <row r="82" spans="1:17" ht="12.75" customHeight="1">
      <c r="A82" s="116"/>
      <c r="B82" s="11" t="s">
        <v>22</v>
      </c>
      <c r="C82" s="58"/>
      <c r="D82" s="119" t="s">
        <v>32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4"/>
    </row>
    <row r="83" spans="1:18" ht="18.75" customHeight="1">
      <c r="A83" s="116"/>
      <c r="B83" s="17" t="s">
        <v>15</v>
      </c>
      <c r="C83" s="121" t="s">
        <v>28</v>
      </c>
      <c r="D83" s="122"/>
      <c r="E83" s="112" t="s">
        <v>30</v>
      </c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40">
        <f>G84+F84</f>
        <v>48000</v>
      </c>
    </row>
    <row r="84" spans="1:17" ht="15" customHeight="1">
      <c r="A84" s="116"/>
      <c r="B84" s="42" t="s">
        <v>16</v>
      </c>
      <c r="C84" s="21"/>
      <c r="D84" s="21"/>
      <c r="E84" s="22">
        <v>48000</v>
      </c>
      <c r="F84" s="22">
        <v>11280</v>
      </c>
      <c r="G84" s="22">
        <v>36720</v>
      </c>
      <c r="H84" s="22">
        <f>H85+H86</f>
        <v>12000</v>
      </c>
      <c r="I84" s="36">
        <f>I85+I86</f>
        <v>1620</v>
      </c>
      <c r="J84" s="36">
        <f>J85</f>
        <v>1200</v>
      </c>
      <c r="K84" s="23"/>
      <c r="L84" s="36">
        <f>L85</f>
        <v>1620</v>
      </c>
      <c r="M84" s="36">
        <f>M85</f>
        <v>1200</v>
      </c>
      <c r="N84" s="23">
        <f>N85</f>
        <v>9180</v>
      </c>
      <c r="O84" s="23"/>
      <c r="P84" s="23"/>
      <c r="Q84" s="23">
        <f>Q85</f>
        <v>9180</v>
      </c>
    </row>
    <row r="85" spans="1:17" ht="12" customHeight="1">
      <c r="A85" s="116"/>
      <c r="B85" s="41" t="s">
        <v>77</v>
      </c>
      <c r="C85" s="24"/>
      <c r="D85" s="24"/>
      <c r="E85" s="25">
        <f>F85+G85</f>
        <v>12000</v>
      </c>
      <c r="F85" s="25">
        <f>I84+J84</f>
        <v>2820</v>
      </c>
      <c r="G85" s="26">
        <f>Q85</f>
        <v>9180</v>
      </c>
      <c r="H85" s="27">
        <f>I85+N85+J85</f>
        <v>12000</v>
      </c>
      <c r="I85" s="37">
        <f>L85</f>
        <v>1620</v>
      </c>
      <c r="J85" s="37">
        <f>M85</f>
        <v>1200</v>
      </c>
      <c r="K85" s="27"/>
      <c r="L85" s="37">
        <v>1620</v>
      </c>
      <c r="M85" s="37">
        <v>1200</v>
      </c>
      <c r="N85" s="27">
        <f>Q85</f>
        <v>9180</v>
      </c>
      <c r="O85" s="28"/>
      <c r="P85" s="28"/>
      <c r="Q85" s="27">
        <v>9180</v>
      </c>
    </row>
    <row r="86" spans="1:17" ht="12" customHeight="1">
      <c r="A86" s="117"/>
      <c r="B86" s="13"/>
      <c r="C86" s="14"/>
      <c r="D86" s="14"/>
      <c r="E86" s="15"/>
      <c r="F86" s="15"/>
      <c r="G86" s="16"/>
      <c r="H86" s="29"/>
      <c r="I86" s="38"/>
      <c r="J86" s="38"/>
      <c r="K86" s="12"/>
      <c r="L86" s="35"/>
      <c r="M86" s="38"/>
      <c r="N86" s="29"/>
      <c r="O86" s="12"/>
      <c r="P86" s="12"/>
      <c r="Q86" s="29"/>
    </row>
    <row r="87" spans="1:17" ht="13.5" customHeight="1">
      <c r="A87" s="43"/>
      <c r="B87" s="43"/>
      <c r="C87" s="43"/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13.5" customHeight="1">
      <c r="A88" s="43"/>
      <c r="B88" s="43"/>
      <c r="C88" s="43"/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3.5" customHeight="1">
      <c r="A89" s="43"/>
      <c r="B89" s="43"/>
      <c r="C89" s="43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17" ht="13.5" customHeight="1">
      <c r="A90" s="43"/>
      <c r="B90" s="43"/>
      <c r="C90" s="43"/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ht="13.5" customHeight="1">
      <c r="A91" s="43"/>
      <c r="B91" s="43"/>
      <c r="C91" s="43"/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ht="13.5" customHeight="1">
      <c r="A92" s="43"/>
      <c r="B92" s="43"/>
      <c r="C92" s="43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 ht="13.5" customHeight="1">
      <c r="A93" s="43"/>
      <c r="B93" s="43"/>
      <c r="C93" s="43"/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ht="13.5" customHeight="1">
      <c r="A94" s="115" t="s">
        <v>42</v>
      </c>
      <c r="B94" s="11" t="s">
        <v>20</v>
      </c>
      <c r="C94" s="118" t="s">
        <v>35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20"/>
    </row>
    <row r="95" spans="1:17" ht="12" customHeight="1">
      <c r="A95" s="116"/>
      <c r="B95" s="11" t="s">
        <v>14</v>
      </c>
      <c r="C95" s="118" t="s">
        <v>44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20"/>
    </row>
    <row r="96" spans="1:17" ht="12" customHeight="1">
      <c r="A96" s="116"/>
      <c r="B96" s="11" t="s">
        <v>22</v>
      </c>
      <c r="C96" s="58"/>
      <c r="D96" s="119" t="s">
        <v>45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4"/>
    </row>
    <row r="97" spans="1:17" ht="21" customHeight="1">
      <c r="A97" s="116"/>
      <c r="B97" s="17" t="s">
        <v>15</v>
      </c>
      <c r="C97" s="121" t="s">
        <v>28</v>
      </c>
      <c r="D97" s="122"/>
      <c r="E97" s="112" t="s">
        <v>46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4"/>
    </row>
    <row r="98" spans="1:17" ht="13.5" customHeight="1">
      <c r="A98" s="116"/>
      <c r="B98" s="42" t="s">
        <v>16</v>
      </c>
      <c r="C98" s="21"/>
      <c r="D98" s="21"/>
      <c r="E98" s="22">
        <f>SUM(E99:E103)</f>
        <v>17451</v>
      </c>
      <c r="F98" s="22">
        <f>SUM(F99:F103)</f>
        <v>3490</v>
      </c>
      <c r="G98" s="22">
        <f>SUM(G99:G103)</f>
        <v>13961</v>
      </c>
      <c r="H98" s="22"/>
      <c r="I98" s="36"/>
      <c r="J98" s="36"/>
      <c r="K98" s="23"/>
      <c r="L98" s="36"/>
      <c r="M98" s="36"/>
      <c r="N98" s="23"/>
      <c r="O98" s="23"/>
      <c r="P98" s="23"/>
      <c r="Q98" s="23"/>
    </row>
    <row r="99" spans="1:17" ht="13.5" customHeight="1">
      <c r="A99" s="116"/>
      <c r="B99" s="41" t="s">
        <v>77</v>
      </c>
      <c r="C99" s="24"/>
      <c r="D99" s="24"/>
      <c r="E99" s="25">
        <f>F99+G99</f>
        <v>0</v>
      </c>
      <c r="F99" s="25">
        <f>I98+J98</f>
        <v>0</v>
      </c>
      <c r="G99" s="26">
        <f>Q99</f>
        <v>0</v>
      </c>
      <c r="H99" s="27"/>
      <c r="I99" s="37"/>
      <c r="J99" s="37"/>
      <c r="K99" s="27"/>
      <c r="L99" s="37"/>
      <c r="M99" s="37"/>
      <c r="N99" s="27"/>
      <c r="O99" s="28"/>
      <c r="P99" s="28"/>
      <c r="Q99" s="27"/>
    </row>
    <row r="100" spans="1:17" ht="11.25" customHeight="1">
      <c r="A100" s="116"/>
      <c r="B100" s="51">
        <v>2019</v>
      </c>
      <c r="C100" s="52"/>
      <c r="D100" s="52"/>
      <c r="E100" s="53">
        <f>F100+G100</f>
        <v>4972</v>
      </c>
      <c r="F100" s="53">
        <v>994</v>
      </c>
      <c r="G100" s="53">
        <v>3978</v>
      </c>
      <c r="H100" s="55"/>
      <c r="I100" s="56"/>
      <c r="J100" s="56"/>
      <c r="K100" s="55"/>
      <c r="L100" s="56"/>
      <c r="M100" s="56"/>
      <c r="N100" s="55"/>
      <c r="O100" s="57"/>
      <c r="P100" s="57"/>
      <c r="Q100" s="55"/>
    </row>
    <row r="101" spans="1:17" ht="13.5" customHeight="1">
      <c r="A101" s="116"/>
      <c r="B101" s="51">
        <v>2020</v>
      </c>
      <c r="C101" s="52"/>
      <c r="D101" s="52"/>
      <c r="E101" s="53">
        <f>F101+G101</f>
        <v>6167</v>
      </c>
      <c r="F101" s="53">
        <v>1233</v>
      </c>
      <c r="G101" s="53">
        <v>4934</v>
      </c>
      <c r="H101" s="55"/>
      <c r="I101" s="56"/>
      <c r="J101" s="56"/>
      <c r="K101" s="55"/>
      <c r="L101" s="56"/>
      <c r="M101" s="56"/>
      <c r="N101" s="55"/>
      <c r="O101" s="57"/>
      <c r="P101" s="57"/>
      <c r="Q101" s="55"/>
    </row>
    <row r="102" spans="1:17" ht="13.5" customHeight="1">
      <c r="A102" s="116"/>
      <c r="B102" s="45">
        <v>2021</v>
      </c>
      <c r="C102" s="46"/>
      <c r="D102" s="46"/>
      <c r="E102" s="53">
        <f>F102+G102</f>
        <v>5347</v>
      </c>
      <c r="F102" s="47">
        <v>1070</v>
      </c>
      <c r="G102" s="47">
        <v>4277</v>
      </c>
      <c r="H102" s="48"/>
      <c r="I102" s="49"/>
      <c r="J102" s="49"/>
      <c r="K102" s="48"/>
      <c r="L102" s="49"/>
      <c r="M102" s="49"/>
      <c r="N102" s="48"/>
      <c r="O102" s="50"/>
      <c r="P102" s="50"/>
      <c r="Q102" s="48"/>
    </row>
    <row r="103" spans="1:17" ht="13.5" customHeight="1">
      <c r="A103" s="117"/>
      <c r="B103" s="13">
        <v>2022</v>
      </c>
      <c r="C103" s="14"/>
      <c r="D103" s="14"/>
      <c r="E103" s="15">
        <f>F103+G103</f>
        <v>965</v>
      </c>
      <c r="F103" s="15">
        <v>193</v>
      </c>
      <c r="G103" s="15">
        <v>772</v>
      </c>
      <c r="H103" s="29"/>
      <c r="I103" s="38"/>
      <c r="J103" s="38"/>
      <c r="K103" s="12"/>
      <c r="L103" s="35"/>
      <c r="M103" s="38"/>
      <c r="N103" s="29"/>
      <c r="O103" s="12"/>
      <c r="P103" s="12"/>
      <c r="Q103" s="29"/>
    </row>
    <row r="104" spans="1:17" ht="9" customHeight="1">
      <c r="A104" s="62"/>
      <c r="B104" s="63"/>
      <c r="C104" s="64"/>
      <c r="D104" s="64"/>
      <c r="E104" s="65"/>
      <c r="F104" s="65"/>
      <c r="G104" s="65"/>
      <c r="H104" s="65"/>
      <c r="I104" s="65"/>
      <c r="J104" s="65"/>
      <c r="K104" s="66"/>
      <c r="L104" s="66"/>
      <c r="M104" s="65"/>
      <c r="N104" s="65"/>
      <c r="O104" s="66"/>
      <c r="P104" s="66"/>
      <c r="Q104" s="65"/>
    </row>
    <row r="105" spans="1:17" ht="15.75" customHeight="1">
      <c r="A105" s="115" t="s">
        <v>51</v>
      </c>
      <c r="B105" s="11" t="s">
        <v>20</v>
      </c>
      <c r="C105" s="118" t="s">
        <v>61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20"/>
    </row>
    <row r="106" spans="1:17" ht="15" customHeight="1">
      <c r="A106" s="116"/>
      <c r="B106" s="11" t="s">
        <v>1</v>
      </c>
      <c r="C106" s="118" t="s">
        <v>62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</row>
    <row r="107" spans="1:17" ht="15.75" customHeight="1" hidden="1">
      <c r="A107" s="116"/>
      <c r="B107" s="11"/>
      <c r="C107" s="60"/>
      <c r="D107" s="119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4"/>
    </row>
    <row r="108" spans="1:17" ht="21" customHeight="1">
      <c r="A108" s="116"/>
      <c r="B108" s="17" t="s">
        <v>15</v>
      </c>
      <c r="C108" s="121" t="s">
        <v>60</v>
      </c>
      <c r="D108" s="122"/>
      <c r="E108" s="112" t="s">
        <v>63</v>
      </c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4"/>
    </row>
    <row r="109" spans="1:17" ht="15.75" customHeight="1">
      <c r="A109" s="116"/>
      <c r="B109" s="42" t="s">
        <v>16</v>
      </c>
      <c r="C109" s="21"/>
      <c r="D109" s="21"/>
      <c r="E109" s="22">
        <v>256397</v>
      </c>
      <c r="F109" s="22">
        <f>SUM(F110:F111)</f>
        <v>0</v>
      </c>
      <c r="G109" s="22">
        <v>256397</v>
      </c>
      <c r="H109" s="22">
        <f>SUM(H110:H111)</f>
        <v>102629</v>
      </c>
      <c r="I109" s="36"/>
      <c r="J109" s="36">
        <f>J110</f>
        <v>0</v>
      </c>
      <c r="K109" s="23"/>
      <c r="L109" s="36"/>
      <c r="M109" s="36">
        <f>M110</f>
        <v>0</v>
      </c>
      <c r="N109" s="23">
        <f>N110</f>
        <v>102629</v>
      </c>
      <c r="O109" s="23"/>
      <c r="P109" s="23"/>
      <c r="Q109" s="23">
        <f>Q110</f>
        <v>102629</v>
      </c>
    </row>
    <row r="110" spans="1:17" ht="15.75" customHeight="1">
      <c r="A110" s="116"/>
      <c r="B110" s="41" t="s">
        <v>77</v>
      </c>
      <c r="C110" s="24"/>
      <c r="D110" s="24"/>
      <c r="E110" s="25">
        <f>F110+G110</f>
        <v>102629</v>
      </c>
      <c r="F110" s="25">
        <f>I109+J109</f>
        <v>0</v>
      </c>
      <c r="G110" s="26">
        <f>Q110</f>
        <v>102629</v>
      </c>
      <c r="H110" s="27">
        <f>I110+N110+J110</f>
        <v>102629</v>
      </c>
      <c r="I110" s="37"/>
      <c r="J110" s="37">
        <f>M110</f>
        <v>0</v>
      </c>
      <c r="K110" s="27"/>
      <c r="L110" s="37"/>
      <c r="M110" s="37"/>
      <c r="N110" s="27">
        <f>Q110</f>
        <v>102629</v>
      </c>
      <c r="O110" s="28"/>
      <c r="P110" s="28"/>
      <c r="Q110" s="27">
        <v>102629</v>
      </c>
    </row>
    <row r="111" spans="1:17" ht="15.75" customHeight="1">
      <c r="A111" s="117"/>
      <c r="B111" s="13"/>
      <c r="C111" s="14"/>
      <c r="D111" s="14"/>
      <c r="E111" s="15"/>
      <c r="F111" s="15"/>
      <c r="G111" s="16"/>
      <c r="H111" s="29"/>
      <c r="I111" s="38"/>
      <c r="J111" s="38"/>
      <c r="K111" s="29"/>
      <c r="L111" s="38"/>
      <c r="M111" s="38"/>
      <c r="N111" s="29"/>
      <c r="O111" s="12"/>
      <c r="P111" s="12"/>
      <c r="Q111" s="29"/>
    </row>
    <row r="112" spans="1:17" ht="7.5" customHeight="1">
      <c r="A112" s="67"/>
      <c r="B112" s="68"/>
      <c r="C112" s="69"/>
      <c r="D112" s="69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  <c r="P112" s="71"/>
      <c r="Q112" s="70"/>
    </row>
    <row r="113" spans="1:17" ht="15.75" customHeight="1">
      <c r="A113" s="115" t="s">
        <v>52</v>
      </c>
      <c r="B113" s="11" t="s">
        <v>20</v>
      </c>
      <c r="C113" s="118" t="s">
        <v>64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20"/>
    </row>
    <row r="114" spans="1:17" ht="15" customHeight="1">
      <c r="A114" s="116"/>
      <c r="B114" s="11" t="s">
        <v>1</v>
      </c>
      <c r="C114" s="118" t="s">
        <v>65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20"/>
    </row>
    <row r="115" spans="1:17" ht="15.75" customHeight="1" hidden="1">
      <c r="A115" s="116"/>
      <c r="B115" s="11"/>
      <c r="C115" s="61"/>
      <c r="D115" s="119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4"/>
    </row>
    <row r="116" spans="1:17" ht="20.25" customHeight="1">
      <c r="A116" s="116"/>
      <c r="B116" s="17" t="s">
        <v>15</v>
      </c>
      <c r="C116" s="121" t="s">
        <v>60</v>
      </c>
      <c r="D116" s="122"/>
      <c r="E116" s="112" t="s">
        <v>66</v>
      </c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4"/>
    </row>
    <row r="117" spans="1:17" ht="15.75" customHeight="1">
      <c r="A117" s="116"/>
      <c r="B117" s="42" t="s">
        <v>16</v>
      </c>
      <c r="C117" s="21"/>
      <c r="D117" s="21"/>
      <c r="E117" s="22">
        <v>241879</v>
      </c>
      <c r="F117" s="22">
        <f>SUM(F118:F119)</f>
        <v>0</v>
      </c>
      <c r="G117" s="22">
        <v>241879</v>
      </c>
      <c r="H117" s="22">
        <f>SUM(H118:H119)</f>
        <v>217841</v>
      </c>
      <c r="I117" s="36"/>
      <c r="J117" s="36">
        <f>J118</f>
        <v>0</v>
      </c>
      <c r="K117" s="23"/>
      <c r="L117" s="36"/>
      <c r="M117" s="36">
        <f>M118</f>
        <v>0</v>
      </c>
      <c r="N117" s="23">
        <f>N118</f>
        <v>217841</v>
      </c>
      <c r="O117" s="23"/>
      <c r="P117" s="23"/>
      <c r="Q117" s="23">
        <f>Q118</f>
        <v>217841</v>
      </c>
    </row>
    <row r="118" spans="1:17" ht="15.75" customHeight="1">
      <c r="A118" s="116"/>
      <c r="B118" s="41" t="s">
        <v>77</v>
      </c>
      <c r="C118" s="24"/>
      <c r="D118" s="24"/>
      <c r="E118" s="25">
        <f>F118+G118</f>
        <v>217841</v>
      </c>
      <c r="F118" s="25">
        <f>I117+J117</f>
        <v>0</v>
      </c>
      <c r="G118" s="26">
        <f>Q118</f>
        <v>217841</v>
      </c>
      <c r="H118" s="27">
        <f>I118+N118+J118</f>
        <v>217841</v>
      </c>
      <c r="I118" s="37"/>
      <c r="J118" s="37">
        <f>M118</f>
        <v>0</v>
      </c>
      <c r="K118" s="27"/>
      <c r="L118" s="37"/>
      <c r="M118" s="37"/>
      <c r="N118" s="27">
        <f>Q118</f>
        <v>217841</v>
      </c>
      <c r="O118" s="28"/>
      <c r="P118" s="28"/>
      <c r="Q118" s="27">
        <v>217841</v>
      </c>
    </row>
    <row r="119" spans="1:17" ht="15.75" customHeight="1">
      <c r="A119" s="117"/>
      <c r="B119" s="13"/>
      <c r="C119" s="14"/>
      <c r="D119" s="14"/>
      <c r="E119" s="15"/>
      <c r="F119" s="15"/>
      <c r="G119" s="16"/>
      <c r="H119" s="29"/>
      <c r="I119" s="38"/>
      <c r="J119" s="38"/>
      <c r="K119" s="29"/>
      <c r="L119" s="38"/>
      <c r="M119" s="38"/>
      <c r="N119" s="29"/>
      <c r="O119" s="12"/>
      <c r="P119" s="12"/>
      <c r="Q119" s="29"/>
    </row>
    <row r="120" spans="1:18" ht="15.75" customHeight="1">
      <c r="A120" s="73"/>
      <c r="B120" s="100"/>
      <c r="C120" s="101"/>
      <c r="D120" s="101"/>
      <c r="E120" s="102"/>
      <c r="F120" s="102"/>
      <c r="G120" s="76"/>
      <c r="H120" s="76"/>
      <c r="I120" s="76"/>
      <c r="J120" s="76"/>
      <c r="K120" s="76"/>
      <c r="L120" s="76"/>
      <c r="M120" s="76"/>
      <c r="N120" s="76"/>
      <c r="O120" s="77"/>
      <c r="P120" s="77"/>
      <c r="Q120" s="76"/>
      <c r="R120" s="103"/>
    </row>
    <row r="121" spans="1:17" ht="15.75" customHeight="1">
      <c r="A121" s="115" t="s">
        <v>67</v>
      </c>
      <c r="B121" s="11" t="s">
        <v>20</v>
      </c>
      <c r="C121" s="118" t="s">
        <v>64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20"/>
    </row>
    <row r="122" spans="1:17" ht="15.75" customHeight="1">
      <c r="A122" s="116"/>
      <c r="B122" s="11" t="s">
        <v>1</v>
      </c>
      <c r="C122" s="118" t="s">
        <v>65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20"/>
    </row>
    <row r="123" spans="1:17" ht="20.25" customHeight="1">
      <c r="A123" s="116"/>
      <c r="B123" s="17" t="s">
        <v>15</v>
      </c>
      <c r="C123" s="121" t="s">
        <v>60</v>
      </c>
      <c r="D123" s="122"/>
      <c r="E123" s="112" t="s">
        <v>87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4"/>
    </row>
    <row r="124" spans="1:17" ht="15.75" customHeight="1">
      <c r="A124" s="116"/>
      <c r="B124" s="42" t="s">
        <v>16</v>
      </c>
      <c r="C124" s="21"/>
      <c r="D124" s="21"/>
      <c r="E124" s="22">
        <v>88051</v>
      </c>
      <c r="F124" s="22">
        <f>SUM(F125:F126)</f>
        <v>0</v>
      </c>
      <c r="G124" s="22">
        <v>88051</v>
      </c>
      <c r="H124" s="22">
        <f>SUM(H125:H126)</f>
        <v>33276</v>
      </c>
      <c r="I124" s="36"/>
      <c r="J124" s="36">
        <f>J125</f>
        <v>0</v>
      </c>
      <c r="K124" s="23"/>
      <c r="L124" s="36"/>
      <c r="M124" s="36">
        <f>M125</f>
        <v>0</v>
      </c>
      <c r="N124" s="23">
        <f>N125</f>
        <v>33276</v>
      </c>
      <c r="O124" s="23"/>
      <c r="P124" s="23"/>
      <c r="Q124" s="23">
        <f>Q125</f>
        <v>33276</v>
      </c>
    </row>
    <row r="125" spans="1:17" ht="15.75" customHeight="1">
      <c r="A125" s="116"/>
      <c r="B125" s="41" t="s">
        <v>77</v>
      </c>
      <c r="C125" s="24"/>
      <c r="D125" s="24"/>
      <c r="E125" s="25">
        <f>F125+G125</f>
        <v>33276</v>
      </c>
      <c r="F125" s="25">
        <f>I124+J124</f>
        <v>0</v>
      </c>
      <c r="G125" s="26">
        <f>Q125</f>
        <v>33276</v>
      </c>
      <c r="H125" s="27">
        <f>I125+N125+J125</f>
        <v>33276</v>
      </c>
      <c r="I125" s="37"/>
      <c r="J125" s="37">
        <f>M125</f>
        <v>0</v>
      </c>
      <c r="K125" s="27"/>
      <c r="L125" s="37"/>
      <c r="M125" s="37"/>
      <c r="N125" s="27">
        <f>Q125</f>
        <v>33276</v>
      </c>
      <c r="O125" s="28"/>
      <c r="P125" s="28"/>
      <c r="Q125" s="27">
        <v>33276</v>
      </c>
    </row>
    <row r="126" spans="1:17" ht="15.75" customHeight="1">
      <c r="A126" s="117"/>
      <c r="B126" s="13">
        <v>2019</v>
      </c>
      <c r="C126" s="14"/>
      <c r="D126" s="14"/>
      <c r="E126" s="15">
        <f>G126</f>
        <v>32975</v>
      </c>
      <c r="F126" s="15"/>
      <c r="G126" s="16">
        <v>32975</v>
      </c>
      <c r="H126" s="29"/>
      <c r="I126" s="38"/>
      <c r="J126" s="38"/>
      <c r="K126" s="29"/>
      <c r="L126" s="38"/>
      <c r="M126" s="38"/>
      <c r="N126" s="29"/>
      <c r="O126" s="12"/>
      <c r="P126" s="12"/>
      <c r="Q126" s="29"/>
    </row>
    <row r="127" spans="1:17" ht="7.5" customHeight="1">
      <c r="A127" s="73"/>
      <c r="B127" s="74"/>
      <c r="C127" s="75"/>
      <c r="D127" s="7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7"/>
      <c r="P127" s="77"/>
      <c r="Q127" s="76"/>
    </row>
    <row r="128" spans="1:17" ht="15.75" customHeight="1">
      <c r="A128" s="115" t="s">
        <v>68</v>
      </c>
      <c r="B128" s="11" t="s">
        <v>20</v>
      </c>
      <c r="C128" s="118" t="s">
        <v>64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20"/>
    </row>
    <row r="129" spans="1:17" ht="12.75" customHeight="1">
      <c r="A129" s="116"/>
      <c r="B129" s="11" t="s">
        <v>1</v>
      </c>
      <c r="C129" s="118" t="s">
        <v>65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20"/>
    </row>
    <row r="130" spans="1:17" ht="1.5" customHeight="1" hidden="1">
      <c r="A130" s="116"/>
      <c r="B130" s="11"/>
      <c r="C130" s="72"/>
      <c r="D130" s="119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4"/>
    </row>
    <row r="131" spans="1:17" ht="21.75" customHeight="1">
      <c r="A131" s="116"/>
      <c r="B131" s="17" t="s">
        <v>15</v>
      </c>
      <c r="C131" s="121" t="s">
        <v>60</v>
      </c>
      <c r="D131" s="122"/>
      <c r="E131" s="112" t="s">
        <v>75</v>
      </c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4"/>
    </row>
    <row r="132" spans="1:17" ht="15.75" customHeight="1">
      <c r="A132" s="116"/>
      <c r="B132" s="42" t="s">
        <v>16</v>
      </c>
      <c r="C132" s="21"/>
      <c r="D132" s="21"/>
      <c r="E132" s="22">
        <v>82328</v>
      </c>
      <c r="F132" s="22">
        <f>SUM(F133:F134)</f>
        <v>0</v>
      </c>
      <c r="G132" s="22">
        <v>82328</v>
      </c>
      <c r="H132" s="22">
        <f>SUM(H133:H134)</f>
        <v>71328</v>
      </c>
      <c r="I132" s="36"/>
      <c r="J132" s="36">
        <f>J133</f>
        <v>0</v>
      </c>
      <c r="K132" s="23"/>
      <c r="L132" s="36"/>
      <c r="M132" s="36">
        <f>M133</f>
        <v>0</v>
      </c>
      <c r="N132" s="23">
        <f>N133</f>
        <v>71328</v>
      </c>
      <c r="O132" s="23"/>
      <c r="P132" s="23"/>
      <c r="Q132" s="23">
        <f>Q133</f>
        <v>71328</v>
      </c>
    </row>
    <row r="133" spans="1:17" ht="15.75" customHeight="1">
      <c r="A133" s="116"/>
      <c r="B133" s="41" t="s">
        <v>77</v>
      </c>
      <c r="C133" s="24"/>
      <c r="D133" s="24"/>
      <c r="E133" s="25">
        <f>F133+G133</f>
        <v>71328</v>
      </c>
      <c r="F133" s="25">
        <f>I132+J132</f>
        <v>0</v>
      </c>
      <c r="G133" s="26">
        <f>Q133</f>
        <v>71328</v>
      </c>
      <c r="H133" s="27">
        <f>I133+N133+J133</f>
        <v>71328</v>
      </c>
      <c r="I133" s="37"/>
      <c r="J133" s="37">
        <f>M133</f>
        <v>0</v>
      </c>
      <c r="K133" s="27"/>
      <c r="L133" s="37"/>
      <c r="M133" s="37"/>
      <c r="N133" s="27">
        <f>Q133</f>
        <v>71328</v>
      </c>
      <c r="O133" s="28"/>
      <c r="P133" s="28"/>
      <c r="Q133" s="27">
        <v>71328</v>
      </c>
    </row>
    <row r="134" spans="1:17" ht="15.75" customHeight="1">
      <c r="A134" s="117"/>
      <c r="B134" s="13"/>
      <c r="C134" s="14"/>
      <c r="D134" s="14"/>
      <c r="E134" s="15"/>
      <c r="F134" s="15"/>
      <c r="G134" s="16"/>
      <c r="H134" s="29"/>
      <c r="I134" s="38"/>
      <c r="J134" s="38"/>
      <c r="K134" s="29"/>
      <c r="L134" s="38"/>
      <c r="M134" s="38"/>
      <c r="N134" s="29"/>
      <c r="O134" s="12"/>
      <c r="P134" s="12"/>
      <c r="Q134" s="29"/>
    </row>
    <row r="135" spans="1:17" ht="7.5" customHeight="1">
      <c r="A135" s="73"/>
      <c r="B135" s="83"/>
      <c r="C135" s="79"/>
      <c r="D135" s="79"/>
      <c r="E135" s="80"/>
      <c r="F135" s="81"/>
      <c r="G135" s="81"/>
      <c r="H135" s="81"/>
      <c r="I135" s="81"/>
      <c r="J135" s="81"/>
      <c r="K135" s="81"/>
      <c r="L135" s="81"/>
      <c r="M135" s="81"/>
      <c r="N135" s="81"/>
      <c r="O135" s="82"/>
      <c r="P135" s="82"/>
      <c r="Q135" s="81"/>
    </row>
    <row r="136" spans="1:17" ht="15.75" customHeight="1">
      <c r="A136" s="115" t="s">
        <v>89</v>
      </c>
      <c r="B136" s="11" t="s">
        <v>20</v>
      </c>
      <c r="C136" s="118" t="s">
        <v>64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20"/>
    </row>
    <row r="137" spans="1:17" ht="13.5" customHeight="1">
      <c r="A137" s="116"/>
      <c r="B137" s="11" t="s">
        <v>1</v>
      </c>
      <c r="C137" s="118" t="s">
        <v>65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20"/>
    </row>
    <row r="138" spans="1:17" ht="0.75" customHeight="1" hidden="1">
      <c r="A138" s="116"/>
      <c r="B138" s="11"/>
      <c r="C138" s="78"/>
      <c r="D138" s="119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4"/>
    </row>
    <row r="139" spans="1:17" ht="20.25" customHeight="1">
      <c r="A139" s="116"/>
      <c r="B139" s="17" t="s">
        <v>15</v>
      </c>
      <c r="C139" s="121" t="s">
        <v>60</v>
      </c>
      <c r="D139" s="122"/>
      <c r="E139" s="112" t="s">
        <v>69</v>
      </c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4"/>
    </row>
    <row r="140" spans="1:17" ht="15" customHeight="1">
      <c r="A140" s="116"/>
      <c r="B140" s="42" t="s">
        <v>16</v>
      </c>
      <c r="C140" s="21"/>
      <c r="D140" s="21"/>
      <c r="E140" s="22">
        <v>105671</v>
      </c>
      <c r="F140" s="22">
        <f>SUM(F141:F142)</f>
        <v>0</v>
      </c>
      <c r="G140" s="22">
        <v>105671</v>
      </c>
      <c r="H140" s="22">
        <f>SUM(H141:H142)</f>
        <v>81038</v>
      </c>
      <c r="I140" s="36"/>
      <c r="J140" s="36">
        <f>J141</f>
        <v>0</v>
      </c>
      <c r="K140" s="23"/>
      <c r="L140" s="36"/>
      <c r="M140" s="36">
        <f>M141</f>
        <v>0</v>
      </c>
      <c r="N140" s="23">
        <f>N141</f>
        <v>81038</v>
      </c>
      <c r="O140" s="23"/>
      <c r="P140" s="23"/>
      <c r="Q140" s="23">
        <f>Q141</f>
        <v>81038</v>
      </c>
    </row>
    <row r="141" spans="1:17" ht="15" customHeight="1">
      <c r="A141" s="116"/>
      <c r="B141" s="41" t="s">
        <v>77</v>
      </c>
      <c r="C141" s="24"/>
      <c r="D141" s="24"/>
      <c r="E141" s="25">
        <f>F141+G141</f>
        <v>81038</v>
      </c>
      <c r="F141" s="25">
        <f>I140+J140</f>
        <v>0</v>
      </c>
      <c r="G141" s="26">
        <f>Q141</f>
        <v>81038</v>
      </c>
      <c r="H141" s="27">
        <f>I141+N141+J141</f>
        <v>81038</v>
      </c>
      <c r="I141" s="37"/>
      <c r="J141" s="37">
        <f>M141</f>
        <v>0</v>
      </c>
      <c r="K141" s="27"/>
      <c r="L141" s="37"/>
      <c r="M141" s="37"/>
      <c r="N141" s="27">
        <f>Q141</f>
        <v>81038</v>
      </c>
      <c r="O141" s="28"/>
      <c r="P141" s="28"/>
      <c r="Q141" s="27">
        <v>81038</v>
      </c>
    </row>
    <row r="142" spans="1:17" ht="15" customHeight="1">
      <c r="A142" s="116"/>
      <c r="B142" s="45"/>
      <c r="C142" s="46"/>
      <c r="D142" s="46"/>
      <c r="E142" s="47"/>
      <c r="F142" s="47"/>
      <c r="G142" s="88"/>
      <c r="H142" s="48"/>
      <c r="I142" s="49"/>
      <c r="J142" s="49"/>
      <c r="K142" s="48"/>
      <c r="L142" s="49"/>
      <c r="M142" s="49"/>
      <c r="N142" s="48"/>
      <c r="O142" s="50"/>
      <c r="P142" s="50"/>
      <c r="Q142" s="48"/>
    </row>
    <row r="143" spans="1:17" ht="8.25" customHeight="1">
      <c r="A143" s="67"/>
      <c r="B143" s="68"/>
      <c r="C143" s="69"/>
      <c r="D143" s="6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1"/>
      <c r="P143" s="71"/>
      <c r="Q143" s="70"/>
    </row>
    <row r="144" spans="1:17" ht="8.25" customHeight="1">
      <c r="A144" s="104"/>
      <c r="B144" s="74"/>
      <c r="C144" s="75"/>
      <c r="D144" s="75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7"/>
      <c r="P144" s="77"/>
      <c r="Q144" s="76"/>
    </row>
    <row r="145" spans="1:17" ht="8.25" customHeight="1">
      <c r="A145" s="104"/>
      <c r="B145" s="74"/>
      <c r="C145" s="75"/>
      <c r="D145" s="75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7"/>
      <c r="P145" s="77"/>
      <c r="Q145" s="76"/>
    </row>
    <row r="146" spans="1:17" ht="8.25" customHeight="1">
      <c r="A146" s="104"/>
      <c r="B146" s="74"/>
      <c r="C146" s="75"/>
      <c r="D146" s="75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7"/>
      <c r="P146" s="77"/>
      <c r="Q146" s="76"/>
    </row>
    <row r="147" spans="1:17" ht="8.25" customHeight="1">
      <c r="A147" s="104"/>
      <c r="B147" s="74"/>
      <c r="C147" s="75"/>
      <c r="D147" s="75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7"/>
      <c r="P147" s="77"/>
      <c r="Q147" s="76"/>
    </row>
    <row r="148" spans="1:17" ht="8.25" customHeight="1">
      <c r="A148" s="104"/>
      <c r="B148" s="74"/>
      <c r="C148" s="75"/>
      <c r="D148" s="75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7"/>
      <c r="P148" s="77"/>
      <c r="Q148" s="76"/>
    </row>
    <row r="149" spans="1:17" ht="8.25" customHeight="1">
      <c r="A149" s="104"/>
      <c r="B149" s="74"/>
      <c r="C149" s="75"/>
      <c r="D149" s="75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7"/>
      <c r="P149" s="77"/>
      <c r="Q149" s="76"/>
    </row>
    <row r="150" spans="1:17" ht="8.25" customHeight="1">
      <c r="A150" s="104"/>
      <c r="B150" s="74"/>
      <c r="C150" s="75"/>
      <c r="D150" s="75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7"/>
      <c r="P150" s="77"/>
      <c r="Q150" s="76"/>
    </row>
    <row r="151" spans="1:17" ht="13.5" customHeight="1">
      <c r="A151" s="115" t="s">
        <v>82</v>
      </c>
      <c r="B151" s="11" t="s">
        <v>20</v>
      </c>
      <c r="C151" s="118" t="s">
        <v>64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20"/>
    </row>
    <row r="152" spans="1:17" ht="15" customHeight="1">
      <c r="A152" s="116"/>
      <c r="B152" s="11" t="s">
        <v>1</v>
      </c>
      <c r="C152" s="118" t="s">
        <v>65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20"/>
    </row>
    <row r="153" spans="1:17" ht="18.75" customHeight="1">
      <c r="A153" s="116"/>
      <c r="B153" s="17" t="s">
        <v>15</v>
      </c>
      <c r="C153" s="121" t="s">
        <v>60</v>
      </c>
      <c r="D153" s="122"/>
      <c r="E153" s="112" t="s">
        <v>88</v>
      </c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4"/>
    </row>
    <row r="154" spans="1:17" ht="15.75" customHeight="1">
      <c r="A154" s="116"/>
      <c r="B154" s="42" t="s">
        <v>16</v>
      </c>
      <c r="C154" s="21"/>
      <c r="D154" s="21"/>
      <c r="E154" s="22">
        <v>163321</v>
      </c>
      <c r="F154" s="22">
        <f>SUM(F155:F157)</f>
        <v>0</v>
      </c>
      <c r="G154" s="22">
        <v>163321</v>
      </c>
      <c r="H154" s="22">
        <f>SUM(H155:H157)</f>
        <v>61765</v>
      </c>
      <c r="I154" s="36"/>
      <c r="J154" s="36">
        <f>J155</f>
        <v>0</v>
      </c>
      <c r="K154" s="23"/>
      <c r="L154" s="36"/>
      <c r="M154" s="36">
        <f>M155</f>
        <v>0</v>
      </c>
      <c r="N154" s="23">
        <f>N155</f>
        <v>61765</v>
      </c>
      <c r="O154" s="23"/>
      <c r="P154" s="23"/>
      <c r="Q154" s="23">
        <f>Q155</f>
        <v>61765</v>
      </c>
    </row>
    <row r="155" spans="1:17" ht="15" customHeight="1">
      <c r="A155" s="116"/>
      <c r="B155" s="41" t="s">
        <v>77</v>
      </c>
      <c r="C155" s="24"/>
      <c r="D155" s="24"/>
      <c r="E155" s="25">
        <f>F155+G155</f>
        <v>61765</v>
      </c>
      <c r="F155" s="25">
        <f>I154+J154</f>
        <v>0</v>
      </c>
      <c r="G155" s="26">
        <f>Q155</f>
        <v>61765</v>
      </c>
      <c r="H155" s="27">
        <f>I155+N155+J155</f>
        <v>61765</v>
      </c>
      <c r="I155" s="37"/>
      <c r="J155" s="37">
        <f>M155</f>
        <v>0</v>
      </c>
      <c r="K155" s="27"/>
      <c r="L155" s="37"/>
      <c r="M155" s="37"/>
      <c r="N155" s="27">
        <f>Q155</f>
        <v>61765</v>
      </c>
      <c r="O155" s="28"/>
      <c r="P155" s="28"/>
      <c r="Q155" s="27">
        <v>61765</v>
      </c>
    </row>
    <row r="156" spans="1:17" ht="15" customHeight="1">
      <c r="A156" s="116"/>
      <c r="B156" s="42">
        <v>2019</v>
      </c>
      <c r="C156" s="90"/>
      <c r="D156" s="90"/>
      <c r="E156" s="91">
        <f>G156</f>
        <v>63164</v>
      </c>
      <c r="F156" s="91"/>
      <c r="G156" s="92">
        <v>63164</v>
      </c>
      <c r="H156" s="93"/>
      <c r="I156" s="94"/>
      <c r="J156" s="94"/>
      <c r="K156" s="93"/>
      <c r="L156" s="94"/>
      <c r="M156" s="94"/>
      <c r="N156" s="93"/>
      <c r="O156" s="95"/>
      <c r="P156" s="95"/>
      <c r="Q156" s="93"/>
    </row>
    <row r="157" spans="1:17" ht="15" customHeight="1">
      <c r="A157" s="117"/>
      <c r="B157" s="45">
        <v>2020</v>
      </c>
      <c r="C157" s="46"/>
      <c r="D157" s="46"/>
      <c r="E157" s="47">
        <f>G157</f>
        <v>25000</v>
      </c>
      <c r="F157" s="47"/>
      <c r="G157" s="88">
        <v>25000</v>
      </c>
      <c r="H157" s="48"/>
      <c r="I157" s="49"/>
      <c r="J157" s="49"/>
      <c r="K157" s="48"/>
      <c r="L157" s="49"/>
      <c r="M157" s="49"/>
      <c r="N157" s="48"/>
      <c r="O157" s="50"/>
      <c r="P157" s="50"/>
      <c r="Q157" s="48"/>
    </row>
    <row r="158" spans="1:17" ht="8.25" customHeight="1">
      <c r="A158" s="67"/>
      <c r="B158" s="63"/>
      <c r="C158" s="64"/>
      <c r="D158" s="64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6"/>
      <c r="P158" s="66"/>
      <c r="Q158" s="65"/>
    </row>
    <row r="159" spans="1:17" ht="15" customHeight="1">
      <c r="A159" s="115" t="s">
        <v>90</v>
      </c>
      <c r="B159" s="11" t="s">
        <v>20</v>
      </c>
      <c r="C159" s="118" t="s">
        <v>35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20"/>
    </row>
    <row r="160" spans="1:17" ht="15" customHeight="1">
      <c r="A160" s="116"/>
      <c r="B160" s="11" t="s">
        <v>14</v>
      </c>
      <c r="C160" s="118" t="s">
        <v>83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20"/>
    </row>
    <row r="161" spans="1:17" ht="13.5" customHeight="1">
      <c r="A161" s="116"/>
      <c r="B161" s="11" t="s">
        <v>22</v>
      </c>
      <c r="C161" s="89"/>
      <c r="D161" s="119" t="s">
        <v>84</v>
      </c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4"/>
    </row>
    <row r="162" spans="1:17" ht="21" customHeight="1">
      <c r="A162" s="116"/>
      <c r="B162" s="17" t="s">
        <v>15</v>
      </c>
      <c r="C162" s="121" t="s">
        <v>85</v>
      </c>
      <c r="D162" s="122"/>
      <c r="E162" s="112" t="s">
        <v>86</v>
      </c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4"/>
    </row>
    <row r="163" spans="1:17" ht="15" customHeight="1">
      <c r="A163" s="116"/>
      <c r="B163" s="42" t="s">
        <v>16</v>
      </c>
      <c r="C163" s="21"/>
      <c r="D163" s="21"/>
      <c r="E163" s="22">
        <v>114150</v>
      </c>
      <c r="F163" s="22">
        <f>SUM(F164:F166)</f>
        <v>0</v>
      </c>
      <c r="G163" s="22">
        <f>SUM(G164:G166)</f>
        <v>105950</v>
      </c>
      <c r="H163" s="22">
        <f>SUM(H164:H166)</f>
        <v>54450</v>
      </c>
      <c r="I163" s="36">
        <f>I164</f>
        <v>0</v>
      </c>
      <c r="J163" s="36">
        <f>J164</f>
        <v>0</v>
      </c>
      <c r="K163" s="23"/>
      <c r="L163" s="36">
        <f>L164</f>
        <v>0</v>
      </c>
      <c r="M163" s="36">
        <f>M164</f>
        <v>0</v>
      </c>
      <c r="N163" s="23">
        <f>N164</f>
        <v>54450</v>
      </c>
      <c r="O163" s="23"/>
      <c r="P163" s="23"/>
      <c r="Q163" s="23">
        <f>Q164</f>
        <v>54450</v>
      </c>
    </row>
    <row r="164" spans="1:17" ht="15" customHeight="1">
      <c r="A164" s="116"/>
      <c r="B164" s="41" t="s">
        <v>77</v>
      </c>
      <c r="C164" s="24"/>
      <c r="D164" s="24"/>
      <c r="E164" s="25">
        <f>F164+G164</f>
        <v>54450</v>
      </c>
      <c r="F164" s="25">
        <f>I163+J163</f>
        <v>0</v>
      </c>
      <c r="G164" s="26">
        <f>Q164</f>
        <v>54450</v>
      </c>
      <c r="H164" s="27">
        <f>I164+N164+J164</f>
        <v>54450</v>
      </c>
      <c r="I164" s="37">
        <f>L164</f>
        <v>0</v>
      </c>
      <c r="J164" s="37">
        <f>M164</f>
        <v>0</v>
      </c>
      <c r="K164" s="27"/>
      <c r="L164" s="37"/>
      <c r="M164" s="37"/>
      <c r="N164" s="27">
        <f>Q164</f>
        <v>54450</v>
      </c>
      <c r="O164" s="28"/>
      <c r="P164" s="28"/>
      <c r="Q164" s="27">
        <v>54450</v>
      </c>
    </row>
    <row r="165" spans="1:17" ht="15" customHeight="1">
      <c r="A165" s="116"/>
      <c r="B165" s="42">
        <v>2019</v>
      </c>
      <c r="C165" s="90"/>
      <c r="D165" s="90"/>
      <c r="E165" s="91">
        <f>G165</f>
        <v>51500</v>
      </c>
      <c r="F165" s="91"/>
      <c r="G165" s="92">
        <v>51500</v>
      </c>
      <c r="H165" s="93"/>
      <c r="I165" s="94"/>
      <c r="J165" s="94"/>
      <c r="K165" s="93"/>
      <c r="L165" s="94"/>
      <c r="M165" s="94"/>
      <c r="N165" s="93"/>
      <c r="O165" s="95"/>
      <c r="P165" s="95"/>
      <c r="Q165" s="93"/>
    </row>
    <row r="166" spans="1:17" ht="15" customHeight="1">
      <c r="A166" s="117"/>
      <c r="B166" s="13"/>
      <c r="C166" s="14"/>
      <c r="D166" s="14"/>
      <c r="E166" s="15"/>
      <c r="F166" s="15"/>
      <c r="G166" s="16"/>
      <c r="H166" s="29"/>
      <c r="I166" s="38"/>
      <c r="J166" s="38"/>
      <c r="K166" s="29"/>
      <c r="L166" s="38"/>
      <c r="M166" s="38"/>
      <c r="N166" s="29"/>
      <c r="O166" s="12"/>
      <c r="P166" s="12"/>
      <c r="Q166" s="29"/>
    </row>
    <row r="167" spans="1:17" ht="7.5" customHeight="1">
      <c r="A167" s="67"/>
      <c r="B167" s="68"/>
      <c r="C167" s="69"/>
      <c r="D167" s="69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1"/>
      <c r="P167" s="71"/>
      <c r="Q167" s="70"/>
    </row>
    <row r="168" spans="1:17" ht="15" customHeight="1" hidden="1">
      <c r="A168" s="96"/>
      <c r="B168" s="97"/>
      <c r="C168" s="98"/>
      <c r="D168" s="98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2"/>
      <c r="P168" s="82"/>
      <c r="Q168" s="81"/>
    </row>
    <row r="169" spans="1:17" ht="18.75" customHeight="1">
      <c r="A169" s="149" t="s">
        <v>43</v>
      </c>
      <c r="B169" s="113"/>
      <c r="C169" s="113"/>
      <c r="D169" s="114"/>
      <c r="E169" s="99">
        <f>E14+E68</f>
        <v>2069505</v>
      </c>
      <c r="F169" s="99">
        <f aca="true" t="shared" si="4" ref="F169:Q169">F14+F68</f>
        <v>225299</v>
      </c>
      <c r="G169" s="99">
        <f t="shared" si="4"/>
        <v>1836006</v>
      </c>
      <c r="H169" s="99">
        <f t="shared" si="4"/>
        <v>666272</v>
      </c>
      <c r="I169" s="99">
        <f t="shared" si="4"/>
        <v>1620</v>
      </c>
      <c r="J169" s="99">
        <f t="shared" si="4"/>
        <v>24013</v>
      </c>
      <c r="K169" s="99">
        <f t="shared" si="4"/>
        <v>0</v>
      </c>
      <c r="L169" s="99">
        <f t="shared" si="4"/>
        <v>1620</v>
      </c>
      <c r="M169" s="99">
        <f t="shared" si="4"/>
        <v>24013</v>
      </c>
      <c r="N169" s="99">
        <f t="shared" si="4"/>
        <v>640639</v>
      </c>
      <c r="O169" s="99">
        <f t="shared" si="4"/>
        <v>0</v>
      </c>
      <c r="P169" s="99">
        <f t="shared" si="4"/>
        <v>0</v>
      </c>
      <c r="Q169" s="99">
        <f t="shared" si="4"/>
        <v>640639</v>
      </c>
    </row>
    <row r="170" spans="1:17" ht="3.75" customHeight="1">
      <c r="A170" s="30"/>
      <c r="B170" s="30"/>
      <c r="C170" s="30"/>
      <c r="D170" s="30"/>
      <c r="E170" s="30"/>
      <c r="F170" s="30" t="s">
        <v>29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ht="21" customHeight="1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</row>
    <row r="172" ht="9" customHeight="1"/>
  </sheetData>
  <sheetProtection/>
  <mergeCells count="121">
    <mergeCell ref="C159:Q159"/>
    <mergeCell ref="C160:Q160"/>
    <mergeCell ref="D161:Q161"/>
    <mergeCell ref="C162:D162"/>
    <mergeCell ref="E162:Q162"/>
    <mergeCell ref="A159:A166"/>
    <mergeCell ref="A136:A142"/>
    <mergeCell ref="C136:Q136"/>
    <mergeCell ref="C137:Q137"/>
    <mergeCell ref="D138:Q138"/>
    <mergeCell ref="C139:D139"/>
    <mergeCell ref="E139:Q139"/>
    <mergeCell ref="A128:A134"/>
    <mergeCell ref="C128:Q128"/>
    <mergeCell ref="C129:Q129"/>
    <mergeCell ref="D130:Q130"/>
    <mergeCell ref="C131:D131"/>
    <mergeCell ref="E131:Q131"/>
    <mergeCell ref="A113:A119"/>
    <mergeCell ref="C113:Q113"/>
    <mergeCell ref="C114:Q114"/>
    <mergeCell ref="D115:Q115"/>
    <mergeCell ref="C116:D116"/>
    <mergeCell ref="E116:Q116"/>
    <mergeCell ref="D27:Q27"/>
    <mergeCell ref="C28:D28"/>
    <mergeCell ref="A41:A47"/>
    <mergeCell ref="C41:Q41"/>
    <mergeCell ref="A105:A111"/>
    <mergeCell ref="C105:Q105"/>
    <mergeCell ref="C106:Q106"/>
    <mergeCell ref="D107:Q107"/>
    <mergeCell ref="C108:D108"/>
    <mergeCell ref="E108:Q108"/>
    <mergeCell ref="A16:A22"/>
    <mergeCell ref="C16:Q16"/>
    <mergeCell ref="C17:Q17"/>
    <mergeCell ref="D18:Q18"/>
    <mergeCell ref="C19:D19"/>
    <mergeCell ref="A169:D169"/>
    <mergeCell ref="C44:D44"/>
    <mergeCell ref="E44:Q44"/>
    <mergeCell ref="A25:A32"/>
    <mergeCell ref="C25:Q25"/>
    <mergeCell ref="F5:F10"/>
    <mergeCell ref="B171:Q171"/>
    <mergeCell ref="E4:E10"/>
    <mergeCell ref="K9:K10"/>
    <mergeCell ref="O8:Q8"/>
    <mergeCell ref="L9:M9"/>
    <mergeCell ref="C42:Q42"/>
    <mergeCell ref="D43:Q43"/>
    <mergeCell ref="E28:Q28"/>
    <mergeCell ref="C26:Q26"/>
    <mergeCell ref="F4:G4"/>
    <mergeCell ref="N1:Q1"/>
    <mergeCell ref="I7:M7"/>
    <mergeCell ref="A2:Q2"/>
    <mergeCell ref="H4:Q4"/>
    <mergeCell ref="D4:D10"/>
    <mergeCell ref="G5:G10"/>
    <mergeCell ref="C4:C10"/>
    <mergeCell ref="I8:J8"/>
    <mergeCell ref="A4:A10"/>
    <mergeCell ref="B4:B10"/>
    <mergeCell ref="A70:A78"/>
    <mergeCell ref="C70:Q70"/>
    <mergeCell ref="H5:Q5"/>
    <mergeCell ref="N7:Q7"/>
    <mergeCell ref="I11:J11"/>
    <mergeCell ref="J9:J10"/>
    <mergeCell ref="H6:H10"/>
    <mergeCell ref="I6:Q6"/>
    <mergeCell ref="I9:I10"/>
    <mergeCell ref="L11:M11"/>
    <mergeCell ref="N8:N10"/>
    <mergeCell ref="E19:Q19"/>
    <mergeCell ref="D72:Q72"/>
    <mergeCell ref="C71:Q71"/>
    <mergeCell ref="B14:D14"/>
    <mergeCell ref="K8:M8"/>
    <mergeCell ref="C73:D73"/>
    <mergeCell ref="B68:D68"/>
    <mergeCell ref="C94:Q94"/>
    <mergeCell ref="C95:Q95"/>
    <mergeCell ref="D96:Q96"/>
    <mergeCell ref="E73:Q73"/>
    <mergeCell ref="C97:D97"/>
    <mergeCell ref="A80:A86"/>
    <mergeCell ref="C80:Q80"/>
    <mergeCell ref="C81:Q81"/>
    <mergeCell ref="D82:Q82"/>
    <mergeCell ref="C83:D83"/>
    <mergeCell ref="E83:Q83"/>
    <mergeCell ref="A94:A103"/>
    <mergeCell ref="E97:Q97"/>
    <mergeCell ref="A49:A57"/>
    <mergeCell ref="C49:Q49"/>
    <mergeCell ref="C50:Q50"/>
    <mergeCell ref="D51:Q51"/>
    <mergeCell ref="C52:D52"/>
    <mergeCell ref="E52:Q52"/>
    <mergeCell ref="A58:A66"/>
    <mergeCell ref="C58:Q58"/>
    <mergeCell ref="C59:Q59"/>
    <mergeCell ref="D60:Q60"/>
    <mergeCell ref="C61:D61"/>
    <mergeCell ref="E61:Q61"/>
    <mergeCell ref="E153:Q153"/>
    <mergeCell ref="A121:A126"/>
    <mergeCell ref="C121:Q121"/>
    <mergeCell ref="C122:Q122"/>
    <mergeCell ref="C123:D123"/>
    <mergeCell ref="E123:Q123"/>
    <mergeCell ref="A151:A157"/>
    <mergeCell ref="C151:Q151"/>
    <mergeCell ref="C152:Q152"/>
    <mergeCell ref="C153:D15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45">
      <selection activeCell="B62" sqref="B62"/>
    </sheetView>
  </sheetViews>
  <sheetFormatPr defaultColWidth="9.00390625" defaultRowHeight="12.75"/>
  <cols>
    <col min="1" max="1" width="12.25390625" style="0" customWidth="1"/>
    <col min="2" max="2" width="10.00390625" style="0" customWidth="1"/>
    <col min="3" max="3" width="9.375" style="0" customWidth="1"/>
    <col min="4" max="4" width="11.25390625" style="0" customWidth="1"/>
    <col min="5" max="5" width="11.75390625" style="0" customWidth="1"/>
    <col min="6" max="7" width="8.25390625" style="0" customWidth="1"/>
    <col min="8" max="8" width="11.75390625" style="0" customWidth="1"/>
    <col min="9" max="9" width="9.375" style="0" customWidth="1"/>
    <col min="10" max="10" width="11.00390625" style="0" customWidth="1"/>
    <col min="11" max="11" width="10.25390625" style="0" customWidth="1"/>
    <col min="12" max="12" width="10.125" style="0" customWidth="1"/>
    <col min="13" max="13" width="7.375" style="0" customWidth="1"/>
  </cols>
  <sheetData>
    <row r="2" spans="4:13" ht="18">
      <c r="D2" s="156" t="s">
        <v>70</v>
      </c>
      <c r="E2" s="157"/>
      <c r="F2" s="157"/>
      <c r="G2" s="157"/>
      <c r="H2" s="157"/>
      <c r="I2" s="157"/>
      <c r="J2" s="157"/>
      <c r="K2" s="157"/>
      <c r="L2" s="157"/>
      <c r="M2" s="157"/>
    </row>
    <row r="3" spans="2:15" ht="15.75">
      <c r="B3" s="154">
        <v>2017</v>
      </c>
      <c r="C3" s="154"/>
      <c r="D3" s="154">
        <v>2018</v>
      </c>
      <c r="E3" s="154"/>
      <c r="F3" s="154">
        <v>2019</v>
      </c>
      <c r="G3" s="154"/>
      <c r="H3" s="154">
        <v>2020</v>
      </c>
      <c r="I3" s="154"/>
      <c r="J3" s="155">
        <v>2021</v>
      </c>
      <c r="K3" s="155"/>
      <c r="L3" s="155">
        <v>2022</v>
      </c>
      <c r="M3" s="155"/>
      <c r="N3" s="160"/>
      <c r="O3" s="160"/>
    </row>
    <row r="4" spans="2:13" ht="15.75">
      <c r="B4" s="105">
        <v>7</v>
      </c>
      <c r="C4" s="105">
        <v>9</v>
      </c>
      <c r="D4" s="85">
        <v>7</v>
      </c>
      <c r="E4" s="85">
        <v>9</v>
      </c>
      <c r="F4" s="85">
        <v>7</v>
      </c>
      <c r="G4" s="85">
        <v>9</v>
      </c>
      <c r="H4" s="85">
        <v>7</v>
      </c>
      <c r="I4" s="85">
        <v>9</v>
      </c>
      <c r="J4" s="85">
        <v>7</v>
      </c>
      <c r="K4" s="85">
        <v>9</v>
      </c>
      <c r="L4" s="85">
        <v>7</v>
      </c>
      <c r="M4" s="85">
        <v>9</v>
      </c>
    </row>
    <row r="5" spans="2:14" ht="15.75">
      <c r="B5" s="105"/>
      <c r="C5" s="105">
        <v>3602</v>
      </c>
      <c r="D5" s="105"/>
      <c r="E5" s="105">
        <v>20530</v>
      </c>
      <c r="F5" s="105"/>
      <c r="G5" s="105">
        <v>965</v>
      </c>
      <c r="H5" s="105"/>
      <c r="I5" s="105"/>
      <c r="J5" s="105"/>
      <c r="K5" s="105"/>
      <c r="L5" s="105"/>
      <c r="M5" s="105"/>
      <c r="N5" s="107">
        <f aca="true" t="shared" si="0" ref="N5:N10">SUM(B5:M5)</f>
        <v>25097</v>
      </c>
    </row>
    <row r="6" spans="2:14" ht="15.75">
      <c r="B6" s="105"/>
      <c r="C6" s="105">
        <v>41720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7">
        <f t="shared" si="0"/>
        <v>41720</v>
      </c>
    </row>
    <row r="7" spans="1:14" ht="15.75">
      <c r="A7">
        <v>60095</v>
      </c>
      <c r="B7" s="86"/>
      <c r="C7" s="86"/>
      <c r="D7" s="86"/>
      <c r="E7" s="86"/>
      <c r="F7" s="86"/>
      <c r="G7" s="86"/>
      <c r="H7" s="86">
        <v>7200</v>
      </c>
      <c r="I7" s="86">
        <v>1800</v>
      </c>
      <c r="J7" s="86"/>
      <c r="K7" s="86"/>
      <c r="L7" s="86"/>
      <c r="M7" s="86"/>
      <c r="N7" s="107">
        <f t="shared" si="0"/>
        <v>9000</v>
      </c>
    </row>
    <row r="8" spans="1:14" ht="15.75">
      <c r="A8">
        <v>85395</v>
      </c>
      <c r="B8" s="86"/>
      <c r="C8" s="86"/>
      <c r="D8" s="86"/>
      <c r="E8" s="86"/>
      <c r="F8" s="86"/>
      <c r="G8" s="86"/>
      <c r="H8" s="86"/>
      <c r="I8" s="86"/>
      <c r="J8" s="86">
        <v>224000</v>
      </c>
      <c r="K8" s="86">
        <v>56000</v>
      </c>
      <c r="L8" s="86"/>
      <c r="M8" s="86"/>
      <c r="N8" s="107">
        <f t="shared" si="0"/>
        <v>280000</v>
      </c>
    </row>
    <row r="9" spans="1:14" ht="15.75">
      <c r="A9">
        <v>63095</v>
      </c>
      <c r="B9" s="86"/>
      <c r="C9" s="86"/>
      <c r="D9" s="86">
        <v>2000</v>
      </c>
      <c r="E9" s="86">
        <v>500</v>
      </c>
      <c r="F9" s="86"/>
      <c r="G9" s="86"/>
      <c r="H9" s="86"/>
      <c r="I9" s="86"/>
      <c r="J9" s="86"/>
      <c r="K9" s="86"/>
      <c r="L9" s="86"/>
      <c r="M9" s="86"/>
      <c r="N9" s="107">
        <f t="shared" si="0"/>
        <v>2500</v>
      </c>
    </row>
    <row r="10" spans="1:14" ht="15.75">
      <c r="A10">
        <v>90095</v>
      </c>
      <c r="B10" s="86"/>
      <c r="C10" s="86"/>
      <c r="D10" s="86"/>
      <c r="E10" s="86"/>
      <c r="F10" s="86"/>
      <c r="G10" s="86"/>
      <c r="H10" s="86"/>
      <c r="I10" s="86"/>
      <c r="J10" s="86">
        <v>480000</v>
      </c>
      <c r="K10" s="86">
        <v>120000</v>
      </c>
      <c r="L10" s="86"/>
      <c r="M10" s="86"/>
      <c r="N10" s="107">
        <f t="shared" si="0"/>
        <v>600000</v>
      </c>
    </row>
    <row r="11" spans="2:14" ht="15.75">
      <c r="B11" s="87">
        <f>SUM(B5:B9)</f>
        <v>0</v>
      </c>
      <c r="C11" s="87">
        <f>SUM(C5:C9)</f>
        <v>45322</v>
      </c>
      <c r="D11" s="87">
        <f>D7+D9</f>
        <v>2000</v>
      </c>
      <c r="E11" s="87">
        <f>E7+E9+E5</f>
        <v>21030</v>
      </c>
      <c r="F11" s="87">
        <f>F7+F9</f>
        <v>0</v>
      </c>
      <c r="G11" s="87">
        <f>G5</f>
        <v>965</v>
      </c>
      <c r="H11" s="87">
        <f>H7+H9</f>
        <v>7200</v>
      </c>
      <c r="I11" s="87">
        <f>I7+I9</f>
        <v>1800</v>
      </c>
      <c r="J11" s="87">
        <f>J8+J10</f>
        <v>704000</v>
      </c>
      <c r="K11" s="87">
        <f>K8+K10</f>
        <v>176000</v>
      </c>
      <c r="L11" s="87">
        <f>L7+L9</f>
        <v>0</v>
      </c>
      <c r="M11" s="87">
        <f>M7+M9</f>
        <v>0</v>
      </c>
      <c r="N11" s="109">
        <f>SUM(N5:N10)</f>
        <v>958317</v>
      </c>
    </row>
    <row r="12" spans="4:13" ht="15">
      <c r="D12" s="158">
        <f>D11+E11</f>
        <v>23030</v>
      </c>
      <c r="E12" s="159"/>
      <c r="F12" s="158">
        <f>F11+G11</f>
        <v>965</v>
      </c>
      <c r="G12" s="159"/>
      <c r="H12" s="158">
        <f>H11+I11</f>
        <v>9000</v>
      </c>
      <c r="I12" s="159"/>
      <c r="J12" s="158">
        <f>J11+K11</f>
        <v>880000</v>
      </c>
      <c r="K12" s="159"/>
      <c r="L12" s="159"/>
      <c r="M12" s="159"/>
    </row>
    <row r="15" spans="4:13" ht="18">
      <c r="D15" s="156" t="s">
        <v>73</v>
      </c>
      <c r="E15" s="157"/>
      <c r="F15" s="157"/>
      <c r="G15" s="157"/>
      <c r="H15" s="157"/>
      <c r="I15" s="157"/>
      <c r="J15" s="157"/>
      <c r="K15" s="157"/>
      <c r="L15" s="157"/>
      <c r="M15" s="157"/>
    </row>
    <row r="16" spans="2:13" ht="15.75">
      <c r="B16" s="154">
        <v>2017</v>
      </c>
      <c r="C16" s="154"/>
      <c r="D16" s="154">
        <v>2018</v>
      </c>
      <c r="E16" s="154"/>
      <c r="F16" s="154">
        <v>2019</v>
      </c>
      <c r="G16" s="154"/>
      <c r="H16" s="154">
        <v>2020</v>
      </c>
      <c r="I16" s="154"/>
      <c r="J16" s="155">
        <v>2021</v>
      </c>
      <c r="K16" s="155"/>
      <c r="L16" s="155">
        <v>2022</v>
      </c>
      <c r="M16" s="155"/>
    </row>
    <row r="17" spans="2:13" ht="15.75">
      <c r="B17" s="105">
        <v>7</v>
      </c>
      <c r="C17" s="105">
        <v>9</v>
      </c>
      <c r="D17" s="105">
        <v>7</v>
      </c>
      <c r="E17" s="105">
        <v>9</v>
      </c>
      <c r="F17" s="105">
        <v>7</v>
      </c>
      <c r="G17" s="105">
        <v>9</v>
      </c>
      <c r="H17" s="105">
        <v>7</v>
      </c>
      <c r="I17" s="105">
        <v>9</v>
      </c>
      <c r="J17" s="105">
        <v>7</v>
      </c>
      <c r="K17" s="105">
        <v>9</v>
      </c>
      <c r="L17" s="105">
        <v>7</v>
      </c>
      <c r="M17" s="105">
        <v>9</v>
      </c>
    </row>
    <row r="18" spans="2:13" ht="15.75">
      <c r="B18" s="105"/>
      <c r="C18" s="105"/>
      <c r="D18" s="105"/>
      <c r="E18" s="105"/>
      <c r="F18" s="105"/>
      <c r="G18" s="105"/>
      <c r="H18" s="105"/>
      <c r="I18" s="105"/>
      <c r="J18" s="106"/>
      <c r="K18" s="106"/>
      <c r="L18" s="106"/>
      <c r="M18" s="106"/>
    </row>
    <row r="19" spans="2:13" ht="15.75">
      <c r="B19" s="105"/>
      <c r="C19" s="10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2:13" ht="15.75">
      <c r="B20" s="86"/>
      <c r="C20" s="86"/>
      <c r="D20" s="86">
        <v>2000</v>
      </c>
      <c r="E20" s="86"/>
      <c r="F20" s="86"/>
      <c r="G20" s="86"/>
      <c r="H20" s="86">
        <v>7200</v>
      </c>
      <c r="I20" s="86"/>
      <c r="J20" s="86">
        <v>224000</v>
      </c>
      <c r="K20" s="86"/>
      <c r="L20" s="86"/>
      <c r="M20" s="86"/>
    </row>
    <row r="21" spans="2:13" ht="15.75">
      <c r="B21" s="86"/>
      <c r="C21" s="86"/>
      <c r="D21" s="86"/>
      <c r="E21" s="86"/>
      <c r="F21" s="86"/>
      <c r="G21" s="86"/>
      <c r="H21" s="86"/>
      <c r="I21" s="86"/>
      <c r="J21" s="86">
        <v>480000</v>
      </c>
      <c r="K21" s="86"/>
      <c r="L21" s="86"/>
      <c r="M21" s="86"/>
    </row>
    <row r="22" spans="2:13" ht="15.75">
      <c r="B22" s="87">
        <f>SUM(B18:B21)</f>
        <v>0</v>
      </c>
      <c r="C22" s="87">
        <f>SUM(C18:C21)</f>
        <v>0</v>
      </c>
      <c r="D22" s="87">
        <f aca="true" t="shared" si="1" ref="D22:M22">D20+D21</f>
        <v>2000</v>
      </c>
      <c r="E22" s="87">
        <f t="shared" si="1"/>
        <v>0</v>
      </c>
      <c r="F22" s="87">
        <f t="shared" si="1"/>
        <v>0</v>
      </c>
      <c r="G22" s="87">
        <f t="shared" si="1"/>
        <v>0</v>
      </c>
      <c r="H22" s="87">
        <f t="shared" si="1"/>
        <v>7200</v>
      </c>
      <c r="I22" s="87">
        <f t="shared" si="1"/>
        <v>0</v>
      </c>
      <c r="J22" s="87">
        <f t="shared" si="1"/>
        <v>704000</v>
      </c>
      <c r="K22" s="87">
        <f t="shared" si="1"/>
        <v>0</v>
      </c>
      <c r="L22" s="87">
        <f t="shared" si="1"/>
        <v>0</v>
      </c>
      <c r="M22" s="87">
        <f t="shared" si="1"/>
        <v>0</v>
      </c>
    </row>
    <row r="23" spans="4:13" ht="15">
      <c r="D23" s="158">
        <f>D22+E22</f>
        <v>2000</v>
      </c>
      <c r="E23" s="159"/>
      <c r="F23" s="158">
        <f>F22+G22</f>
        <v>0</v>
      </c>
      <c r="G23" s="159"/>
      <c r="H23" s="158">
        <f>H22+I22</f>
        <v>7200</v>
      </c>
      <c r="I23" s="159"/>
      <c r="J23" s="158">
        <f>J22+K22</f>
        <v>704000</v>
      </c>
      <c r="K23" s="159"/>
      <c r="L23" s="159"/>
      <c r="M23" s="159"/>
    </row>
    <row r="27" ht="20.25" customHeight="1"/>
    <row r="30" ht="7.5" customHeight="1"/>
    <row r="31" spans="4:13" ht="18">
      <c r="D31" s="156" t="s">
        <v>71</v>
      </c>
      <c r="E31" s="157"/>
      <c r="F31" s="157"/>
      <c r="G31" s="157"/>
      <c r="H31" s="157"/>
      <c r="I31" s="157"/>
      <c r="J31" s="157"/>
      <c r="K31" s="157"/>
      <c r="L31" s="157"/>
      <c r="M31" s="157"/>
    </row>
    <row r="32" spans="2:13" ht="15.75">
      <c r="B32" s="154">
        <v>2017</v>
      </c>
      <c r="C32" s="154"/>
      <c r="D32" s="154">
        <v>2018</v>
      </c>
      <c r="E32" s="154"/>
      <c r="F32" s="154">
        <v>2019</v>
      </c>
      <c r="G32" s="154"/>
      <c r="H32" s="154">
        <v>2020</v>
      </c>
      <c r="I32" s="154"/>
      <c r="J32" s="155">
        <v>2021</v>
      </c>
      <c r="K32" s="155"/>
      <c r="L32" s="155">
        <v>2022</v>
      </c>
      <c r="M32" s="155"/>
    </row>
    <row r="33" spans="2:13" ht="13.5" customHeight="1">
      <c r="B33" s="110">
        <v>7</v>
      </c>
      <c r="C33" s="110">
        <v>9</v>
      </c>
      <c r="D33" s="110">
        <v>7</v>
      </c>
      <c r="E33" s="110">
        <v>9</v>
      </c>
      <c r="F33" s="110">
        <v>7</v>
      </c>
      <c r="G33" s="110">
        <v>9</v>
      </c>
      <c r="H33" s="110">
        <v>7</v>
      </c>
      <c r="I33" s="110">
        <v>9</v>
      </c>
      <c r="J33" s="110">
        <v>7</v>
      </c>
      <c r="K33" s="110">
        <v>9</v>
      </c>
      <c r="L33" s="110">
        <v>7</v>
      </c>
      <c r="M33" s="110">
        <v>9</v>
      </c>
    </row>
    <row r="34" spans="1:15" ht="15.75">
      <c r="A34">
        <v>80104</v>
      </c>
      <c r="B34" s="86">
        <v>164210</v>
      </c>
      <c r="C34" s="86">
        <v>42549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107">
        <v>366600</v>
      </c>
      <c r="O34" s="107">
        <f>SUM(B34:C34)</f>
        <v>206759</v>
      </c>
    </row>
    <row r="35" spans="1:14" ht="15" customHeight="1">
      <c r="A35" t="s">
        <v>99</v>
      </c>
      <c r="B35" s="86"/>
      <c r="C35" s="86"/>
      <c r="D35" s="86">
        <v>7132</v>
      </c>
      <c r="E35" s="86">
        <v>1783</v>
      </c>
      <c r="F35" s="86">
        <v>7132</v>
      </c>
      <c r="G35" s="86">
        <v>1783</v>
      </c>
      <c r="H35" s="86">
        <v>7132</v>
      </c>
      <c r="I35" s="86">
        <v>1783</v>
      </c>
      <c r="J35" s="86">
        <v>7132</v>
      </c>
      <c r="K35" s="86">
        <v>1783</v>
      </c>
      <c r="L35" s="86"/>
      <c r="M35" s="86"/>
      <c r="N35" s="107">
        <f>SUM(B35:M35)</f>
        <v>35660</v>
      </c>
    </row>
    <row r="36" spans="2:14" ht="15.75" hidden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107">
        <f>SUM(B36:M36)</f>
        <v>0</v>
      </c>
    </row>
    <row r="37" spans="1:15" ht="15.75">
      <c r="A37" t="s">
        <v>100</v>
      </c>
      <c r="B37" s="86">
        <v>9180</v>
      </c>
      <c r="C37" s="86">
        <v>2820</v>
      </c>
      <c r="D37" s="86">
        <v>9180</v>
      </c>
      <c r="E37" s="86">
        <v>2820</v>
      </c>
      <c r="F37" s="86"/>
      <c r="G37" s="86"/>
      <c r="H37" s="86"/>
      <c r="I37" s="86"/>
      <c r="J37" s="86"/>
      <c r="K37" s="86"/>
      <c r="L37" s="86"/>
      <c r="M37" s="86"/>
      <c r="N37" s="107">
        <v>48000</v>
      </c>
      <c r="O37">
        <v>24000</v>
      </c>
    </row>
    <row r="38" spans="1:14" ht="15.75">
      <c r="A38" t="s">
        <v>101</v>
      </c>
      <c r="B38" s="86"/>
      <c r="C38" s="86"/>
      <c r="D38" s="86"/>
      <c r="E38" s="86"/>
      <c r="F38" s="86">
        <v>3978</v>
      </c>
      <c r="G38" s="86">
        <v>994</v>
      </c>
      <c r="H38" s="86">
        <v>4934</v>
      </c>
      <c r="I38" s="86">
        <v>1233</v>
      </c>
      <c r="J38" s="86">
        <v>4277</v>
      </c>
      <c r="K38" s="86">
        <v>1070</v>
      </c>
      <c r="L38" s="86">
        <v>772</v>
      </c>
      <c r="M38" s="86">
        <v>193</v>
      </c>
      <c r="N38" s="107">
        <f>SUM(B38:M38)</f>
        <v>17451</v>
      </c>
    </row>
    <row r="39" spans="1:14" ht="15.75">
      <c r="A39" t="s">
        <v>91</v>
      </c>
      <c r="B39" s="86">
        <v>153768</v>
      </c>
      <c r="C39" s="86"/>
      <c r="D39" s="86">
        <v>102629</v>
      </c>
      <c r="E39" s="86"/>
      <c r="F39" s="86"/>
      <c r="G39" s="86"/>
      <c r="H39" s="86"/>
      <c r="I39" s="86"/>
      <c r="J39" s="86"/>
      <c r="K39" s="86"/>
      <c r="L39" s="86"/>
      <c r="M39" s="86"/>
      <c r="N39" s="107">
        <f>SUM(B39:M39)</f>
        <v>256397</v>
      </c>
    </row>
    <row r="40" spans="1:14" ht="15.75">
      <c r="A40" t="s">
        <v>92</v>
      </c>
      <c r="B40" s="86">
        <v>24038</v>
      </c>
      <c r="C40" s="86"/>
      <c r="D40" s="86">
        <v>217841</v>
      </c>
      <c r="E40" s="86"/>
      <c r="F40" s="86"/>
      <c r="G40" s="86"/>
      <c r="H40" s="86"/>
      <c r="I40" s="86"/>
      <c r="J40" s="86"/>
      <c r="K40" s="86"/>
      <c r="L40" s="86"/>
      <c r="M40" s="86"/>
      <c r="N40" s="107">
        <f aca="true" t="shared" si="2" ref="N40:N46">SUM(B40:M40)</f>
        <v>241879</v>
      </c>
    </row>
    <row r="41" spans="1:14" ht="15.75">
      <c r="A41" t="s">
        <v>96</v>
      </c>
      <c r="B41" s="86">
        <v>21800</v>
      </c>
      <c r="C41" s="86"/>
      <c r="D41" s="86">
        <v>33276</v>
      </c>
      <c r="E41" s="86"/>
      <c r="F41" s="86">
        <v>32975</v>
      </c>
      <c r="G41" s="86"/>
      <c r="H41" s="86"/>
      <c r="I41" s="86"/>
      <c r="J41" s="86"/>
      <c r="K41" s="86"/>
      <c r="L41" s="86"/>
      <c r="M41" s="86"/>
      <c r="N41" s="107">
        <f t="shared" si="2"/>
        <v>88051</v>
      </c>
    </row>
    <row r="42" spans="1:14" ht="15.75">
      <c r="A42" t="s">
        <v>93</v>
      </c>
      <c r="B42" s="86">
        <v>11000</v>
      </c>
      <c r="C42" s="86"/>
      <c r="D42" s="86">
        <v>71328</v>
      </c>
      <c r="E42" s="86"/>
      <c r="F42" s="86"/>
      <c r="G42" s="86"/>
      <c r="H42" s="86"/>
      <c r="I42" s="86"/>
      <c r="J42" s="86"/>
      <c r="K42" s="86"/>
      <c r="L42" s="86"/>
      <c r="M42" s="86"/>
      <c r="N42" s="107">
        <f t="shared" si="2"/>
        <v>82328</v>
      </c>
    </row>
    <row r="43" spans="1:14" ht="15.75">
      <c r="A43" t="s">
        <v>94</v>
      </c>
      <c r="B43" s="86">
        <v>24633</v>
      </c>
      <c r="C43" s="86"/>
      <c r="D43" s="86">
        <v>81038</v>
      </c>
      <c r="E43" s="86"/>
      <c r="F43" s="86"/>
      <c r="G43" s="86"/>
      <c r="H43" s="86"/>
      <c r="I43" s="86"/>
      <c r="J43" s="86"/>
      <c r="K43" s="86"/>
      <c r="L43" s="86"/>
      <c r="M43" s="86"/>
      <c r="N43" s="107">
        <f t="shared" si="2"/>
        <v>105671</v>
      </c>
    </row>
    <row r="44" spans="1:14" ht="15.75">
      <c r="A44" t="s">
        <v>95</v>
      </c>
      <c r="B44" s="86">
        <v>13392</v>
      </c>
      <c r="C44" s="86"/>
      <c r="D44" s="86">
        <v>61765</v>
      </c>
      <c r="E44" s="86"/>
      <c r="F44" s="86">
        <v>63164</v>
      </c>
      <c r="G44" s="86"/>
      <c r="H44" s="86">
        <v>25000</v>
      </c>
      <c r="I44" s="86"/>
      <c r="J44" s="86"/>
      <c r="K44" s="86"/>
      <c r="L44" s="86"/>
      <c r="M44" s="86"/>
      <c r="N44" s="107">
        <f t="shared" si="2"/>
        <v>163321</v>
      </c>
    </row>
    <row r="45" spans="1:14" ht="15.75">
      <c r="A45">
        <v>85295</v>
      </c>
      <c r="B45" s="86">
        <v>76272</v>
      </c>
      <c r="C45" s="86">
        <v>12883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107">
        <v>177714</v>
      </c>
    </row>
    <row r="46" spans="1:14" ht="15.75">
      <c r="A46" t="s">
        <v>97</v>
      </c>
      <c r="B46" s="86">
        <v>8200</v>
      </c>
      <c r="C46" s="86"/>
      <c r="D46" s="86">
        <v>54450</v>
      </c>
      <c r="E46" s="86"/>
      <c r="F46" s="86">
        <v>51500</v>
      </c>
      <c r="G46" s="86"/>
      <c r="H46" s="86"/>
      <c r="I46" s="86"/>
      <c r="J46" s="86"/>
      <c r="K46" s="86"/>
      <c r="L46" s="86"/>
      <c r="M46" s="86"/>
      <c r="N46" s="107">
        <f t="shared" si="2"/>
        <v>114150</v>
      </c>
    </row>
    <row r="47" spans="2:13" ht="12.75">
      <c r="B47" s="108">
        <f aca="true" t="shared" si="3" ref="B47:M47">SUM(B34:B46)</f>
        <v>506493</v>
      </c>
      <c r="C47" s="108">
        <f t="shared" si="3"/>
        <v>58252</v>
      </c>
      <c r="D47" s="108">
        <f t="shared" si="3"/>
        <v>638639</v>
      </c>
      <c r="E47" s="108">
        <f t="shared" si="3"/>
        <v>4603</v>
      </c>
      <c r="F47" s="108">
        <f t="shared" si="3"/>
        <v>158749</v>
      </c>
      <c r="G47" s="108">
        <f t="shared" si="3"/>
        <v>2777</v>
      </c>
      <c r="H47" s="108">
        <f t="shared" si="3"/>
        <v>37066</v>
      </c>
      <c r="I47" s="108">
        <f t="shared" si="3"/>
        <v>3016</v>
      </c>
      <c r="J47" s="108">
        <f t="shared" si="3"/>
        <v>11409</v>
      </c>
      <c r="K47" s="108">
        <f t="shared" si="3"/>
        <v>2853</v>
      </c>
      <c r="L47" s="108">
        <f t="shared" si="3"/>
        <v>772</v>
      </c>
      <c r="M47" s="108">
        <f t="shared" si="3"/>
        <v>193</v>
      </c>
    </row>
    <row r="48" spans="2:14" ht="15">
      <c r="B48" s="158">
        <f>B47+C47</f>
        <v>564745</v>
      </c>
      <c r="C48" s="158"/>
      <c r="D48" s="158">
        <f>D47+E47</f>
        <v>643242</v>
      </c>
      <c r="E48" s="158"/>
      <c r="F48" s="158">
        <f>F47+G47</f>
        <v>161526</v>
      </c>
      <c r="G48" s="158"/>
      <c r="H48" s="158">
        <f>H47+I47</f>
        <v>40082</v>
      </c>
      <c r="I48" s="158"/>
      <c r="J48" s="158">
        <f>J47+K47</f>
        <v>14262</v>
      </c>
      <c r="K48" s="158"/>
      <c r="L48" s="158">
        <f>L47+M47</f>
        <v>965</v>
      </c>
      <c r="M48" s="158"/>
      <c r="N48" s="107">
        <f>SUM(N34:N46)</f>
        <v>1697222</v>
      </c>
    </row>
    <row r="49" ht="6" customHeight="1"/>
    <row r="50" ht="189" customHeight="1"/>
    <row r="51" spans="4:13" ht="15.75" customHeight="1">
      <c r="D51" s="156" t="s">
        <v>74</v>
      </c>
      <c r="E51" s="157"/>
      <c r="F51" s="157"/>
      <c r="G51" s="157"/>
      <c r="H51" s="157"/>
      <c r="I51" s="157"/>
      <c r="J51" s="157"/>
      <c r="K51" s="157"/>
      <c r="L51" s="157"/>
      <c r="M51" s="157"/>
    </row>
    <row r="52" spans="2:13" ht="12.75">
      <c r="B52" s="150">
        <v>2017</v>
      </c>
      <c r="C52" s="150"/>
      <c r="D52" s="150">
        <v>2018</v>
      </c>
      <c r="E52" s="150"/>
      <c r="F52" s="150">
        <v>2019</v>
      </c>
      <c r="G52" s="150"/>
      <c r="H52" s="150">
        <v>2020</v>
      </c>
      <c r="I52" s="150"/>
      <c r="J52" s="151">
        <v>2021</v>
      </c>
      <c r="K52" s="151"/>
      <c r="L52" s="151">
        <v>2022</v>
      </c>
      <c r="M52" s="151"/>
    </row>
    <row r="53" spans="2:13" ht="12.75">
      <c r="B53" s="110">
        <v>7</v>
      </c>
      <c r="C53" s="110">
        <v>9</v>
      </c>
      <c r="D53" s="110">
        <v>7</v>
      </c>
      <c r="E53" s="110">
        <v>9</v>
      </c>
      <c r="F53" s="110">
        <v>7</v>
      </c>
      <c r="G53" s="110">
        <v>9</v>
      </c>
      <c r="H53" s="110">
        <v>7</v>
      </c>
      <c r="I53" s="110">
        <v>9</v>
      </c>
      <c r="J53" s="110">
        <v>7</v>
      </c>
      <c r="K53" s="110">
        <v>9</v>
      </c>
      <c r="L53" s="110">
        <v>7</v>
      </c>
      <c r="M53" s="110">
        <v>9</v>
      </c>
    </row>
    <row r="54" spans="2:13" ht="12.75">
      <c r="B54" s="111"/>
      <c r="C54" s="111"/>
      <c r="D54" s="111">
        <v>7132</v>
      </c>
      <c r="E54" s="111"/>
      <c r="F54" s="111">
        <v>7132</v>
      </c>
      <c r="G54" s="111"/>
      <c r="H54" s="111">
        <v>7132</v>
      </c>
      <c r="I54" s="111"/>
      <c r="J54" s="111">
        <v>7132</v>
      </c>
      <c r="K54" s="111"/>
      <c r="L54" s="111"/>
      <c r="M54" s="111"/>
    </row>
    <row r="55" spans="1:13" ht="12.75">
      <c r="A55" t="s">
        <v>98</v>
      </c>
      <c r="B55" s="111">
        <v>9180</v>
      </c>
      <c r="C55" s="111">
        <v>1620</v>
      </c>
      <c r="D55" s="111">
        <v>9180</v>
      </c>
      <c r="E55" s="111">
        <v>1620</v>
      </c>
      <c r="F55" s="111">
        <v>3978</v>
      </c>
      <c r="G55" s="111"/>
      <c r="H55" s="111">
        <v>4934</v>
      </c>
      <c r="I55" s="111"/>
      <c r="J55" s="111">
        <v>4277</v>
      </c>
      <c r="K55" s="111"/>
      <c r="L55" s="111">
        <v>772</v>
      </c>
      <c r="M55" s="111"/>
    </row>
    <row r="56" spans="1:15" ht="12.75">
      <c r="A56" t="s">
        <v>91</v>
      </c>
      <c r="B56" s="111">
        <v>205117</v>
      </c>
      <c r="C56" s="111"/>
      <c r="D56" s="111">
        <v>51280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07">
        <f>SUM(B56:M56)</f>
        <v>256397</v>
      </c>
      <c r="O56" s="107">
        <f aca="true" t="shared" si="4" ref="O56:O61">N39-N56</f>
        <v>0</v>
      </c>
    </row>
    <row r="57" spans="1:15" ht="12.75">
      <c r="A57" t="s">
        <v>92</v>
      </c>
      <c r="B57" s="111">
        <v>193503</v>
      </c>
      <c r="C57" s="111"/>
      <c r="D57" s="111">
        <v>48376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07">
        <f aca="true" t="shared" si="5" ref="N57:N66">SUM(B57:M57)</f>
        <v>241879</v>
      </c>
      <c r="O57" s="107">
        <f t="shared" si="4"/>
        <v>0</v>
      </c>
    </row>
    <row r="58" spans="1:18" ht="12.75">
      <c r="A58" t="s">
        <v>96</v>
      </c>
      <c r="B58" s="111">
        <v>70441</v>
      </c>
      <c r="C58" s="111"/>
      <c r="D58" s="111"/>
      <c r="E58" s="111"/>
      <c r="F58" s="111">
        <v>17610</v>
      </c>
      <c r="G58" s="111"/>
      <c r="H58" s="111"/>
      <c r="I58" s="111"/>
      <c r="J58" s="111"/>
      <c r="K58" s="111"/>
      <c r="L58" s="111"/>
      <c r="M58" s="111"/>
      <c r="N58" s="107">
        <f t="shared" si="5"/>
        <v>88051</v>
      </c>
      <c r="O58" s="107">
        <f t="shared" si="4"/>
        <v>0</v>
      </c>
      <c r="R58" s="107"/>
    </row>
    <row r="59" spans="1:15" ht="12.75">
      <c r="A59" t="s">
        <v>93</v>
      </c>
      <c r="B59" s="111">
        <v>65862</v>
      </c>
      <c r="C59" s="111"/>
      <c r="D59" s="111">
        <v>16466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07">
        <f t="shared" si="5"/>
        <v>82328</v>
      </c>
      <c r="O59" s="107">
        <f t="shared" si="4"/>
        <v>0</v>
      </c>
    </row>
    <row r="60" spans="1:15" ht="12.75">
      <c r="A60" t="s">
        <v>94</v>
      </c>
      <c r="B60" s="111">
        <v>84602</v>
      </c>
      <c r="C60" s="111"/>
      <c r="D60" s="111">
        <v>21069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07">
        <f t="shared" si="5"/>
        <v>105671</v>
      </c>
      <c r="O60" s="107">
        <f t="shared" si="4"/>
        <v>0</v>
      </c>
    </row>
    <row r="61" spans="1:15" ht="12.75">
      <c r="A61" t="s">
        <v>95</v>
      </c>
      <c r="B61" s="111">
        <v>65328</v>
      </c>
      <c r="C61" s="111"/>
      <c r="D61" s="111">
        <v>65329</v>
      </c>
      <c r="E61" s="111"/>
      <c r="F61" s="111">
        <v>32663</v>
      </c>
      <c r="G61" s="111"/>
      <c r="H61" s="111"/>
      <c r="I61" s="111"/>
      <c r="J61" s="111"/>
      <c r="K61" s="111"/>
      <c r="L61" s="111"/>
      <c r="M61" s="111"/>
      <c r="N61" s="107">
        <f t="shared" si="5"/>
        <v>163320</v>
      </c>
      <c r="O61" s="107">
        <f t="shared" si="4"/>
        <v>1</v>
      </c>
    </row>
    <row r="62" spans="1:15" ht="12.75">
      <c r="A62">
        <v>80104</v>
      </c>
      <c r="B62" s="111">
        <v>167200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07"/>
      <c r="O62" s="107"/>
    </row>
    <row r="63" spans="1:15" ht="12.75">
      <c r="A63">
        <v>80110</v>
      </c>
      <c r="B63" s="111">
        <v>87946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07"/>
      <c r="O63" s="107"/>
    </row>
    <row r="64" spans="2:15" ht="12.75">
      <c r="B64" s="111">
        <v>38727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07"/>
      <c r="O64" s="107"/>
    </row>
    <row r="65" spans="2:15" ht="12.75">
      <c r="B65" s="111">
        <v>37251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07"/>
      <c r="O65" s="107"/>
    </row>
    <row r="66" spans="1:15" ht="12.75">
      <c r="A66" t="s">
        <v>97</v>
      </c>
      <c r="B66" s="111">
        <v>8200</v>
      </c>
      <c r="C66" s="111"/>
      <c r="D66" s="111">
        <v>54450</v>
      </c>
      <c r="E66" s="111"/>
      <c r="F66" s="111">
        <v>51500</v>
      </c>
      <c r="G66" s="111"/>
      <c r="H66" s="111"/>
      <c r="I66" s="111"/>
      <c r="J66" s="111"/>
      <c r="K66" s="111"/>
      <c r="L66" s="111"/>
      <c r="M66" s="111"/>
      <c r="N66" s="107">
        <f t="shared" si="5"/>
        <v>114150</v>
      </c>
      <c r="O66" s="107">
        <f>N46-N66</f>
        <v>0</v>
      </c>
    </row>
    <row r="67" spans="2:13" ht="12.75">
      <c r="B67" s="108">
        <f>SUM(B54:B66)</f>
        <v>1033357</v>
      </c>
      <c r="C67" s="108">
        <f>SUM(C54:C66)</f>
        <v>1620</v>
      </c>
      <c r="D67" s="108">
        <f>SUM(D54:D66)</f>
        <v>273282</v>
      </c>
      <c r="E67" s="108">
        <f aca="true" t="shared" si="6" ref="E67:M67">SUM(E54:E66)</f>
        <v>1620</v>
      </c>
      <c r="F67" s="108">
        <f t="shared" si="6"/>
        <v>112883</v>
      </c>
      <c r="G67" s="108">
        <f t="shared" si="6"/>
        <v>0</v>
      </c>
      <c r="H67" s="108">
        <f t="shared" si="6"/>
        <v>12066</v>
      </c>
      <c r="I67" s="108">
        <f t="shared" si="6"/>
        <v>0</v>
      </c>
      <c r="J67" s="108">
        <f t="shared" si="6"/>
        <v>11409</v>
      </c>
      <c r="K67" s="108">
        <f t="shared" si="6"/>
        <v>0</v>
      </c>
      <c r="L67" s="108">
        <f t="shared" si="6"/>
        <v>772</v>
      </c>
      <c r="M67" s="108">
        <f t="shared" si="6"/>
        <v>0</v>
      </c>
    </row>
    <row r="68" spans="2:13" ht="12.75">
      <c r="B68" s="152">
        <f>B67+C67</f>
        <v>1034977</v>
      </c>
      <c r="C68" s="153"/>
      <c r="D68" s="152">
        <f>D67+E67</f>
        <v>274902</v>
      </c>
      <c r="E68" s="153"/>
      <c r="F68" s="152">
        <f>F67+G67</f>
        <v>112883</v>
      </c>
      <c r="G68" s="153"/>
      <c r="H68" s="152">
        <f>H67+I67</f>
        <v>12066</v>
      </c>
      <c r="I68" s="153"/>
      <c r="J68" s="152">
        <f>J67+K67</f>
        <v>11409</v>
      </c>
      <c r="K68" s="153"/>
      <c r="L68" s="153"/>
      <c r="M68" s="153"/>
    </row>
    <row r="70" spans="1:2" ht="12.75">
      <c r="A70">
        <v>801</v>
      </c>
      <c r="B70" s="107">
        <f>SUM(B56:B61)</f>
        <v>684853</v>
      </c>
    </row>
  </sheetData>
  <sheetProtection/>
  <mergeCells count="51">
    <mergeCell ref="B3:C3"/>
    <mergeCell ref="N3:O3"/>
    <mergeCell ref="D12:E12"/>
    <mergeCell ref="F12:G12"/>
    <mergeCell ref="H12:I12"/>
    <mergeCell ref="J12:K12"/>
    <mergeCell ref="L12:M12"/>
    <mergeCell ref="D2:M2"/>
    <mergeCell ref="D3:E3"/>
    <mergeCell ref="F3:G3"/>
    <mergeCell ref="H3:I3"/>
    <mergeCell ref="J3:K3"/>
    <mergeCell ref="D15:M15"/>
    <mergeCell ref="L3:M3"/>
    <mergeCell ref="L16:M16"/>
    <mergeCell ref="L48:M48"/>
    <mergeCell ref="D23:E23"/>
    <mergeCell ref="F23:G23"/>
    <mergeCell ref="H23:I23"/>
    <mergeCell ref="J23:K23"/>
    <mergeCell ref="L23:M23"/>
    <mergeCell ref="D31:M31"/>
    <mergeCell ref="D48:E48"/>
    <mergeCell ref="F48:G48"/>
    <mergeCell ref="H48:I48"/>
    <mergeCell ref="J48:K48"/>
    <mergeCell ref="H16:I16"/>
    <mergeCell ref="J16:K16"/>
    <mergeCell ref="B32:C32"/>
    <mergeCell ref="B48:C48"/>
    <mergeCell ref="B16:C16"/>
    <mergeCell ref="D16:E16"/>
    <mergeCell ref="F16:G16"/>
    <mergeCell ref="B52:C52"/>
    <mergeCell ref="B68:C68"/>
    <mergeCell ref="L52:M52"/>
    <mergeCell ref="D32:E32"/>
    <mergeCell ref="F32:G32"/>
    <mergeCell ref="H32:I32"/>
    <mergeCell ref="J32:K32"/>
    <mergeCell ref="L32:M32"/>
    <mergeCell ref="L68:M68"/>
    <mergeCell ref="D51:M51"/>
    <mergeCell ref="D52:E52"/>
    <mergeCell ref="F52:G52"/>
    <mergeCell ref="H52:I52"/>
    <mergeCell ref="J52:K52"/>
    <mergeCell ref="D68:E68"/>
    <mergeCell ref="F68:G68"/>
    <mergeCell ref="H68:I68"/>
    <mergeCell ref="J68:K6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2017-12-21T12:04:03Z</cp:lastPrinted>
  <dcterms:created xsi:type="dcterms:W3CDTF">2002-11-07T10:43:12Z</dcterms:created>
  <dcterms:modified xsi:type="dcterms:W3CDTF">2017-12-21T12:08:30Z</dcterms:modified>
  <cp:category/>
  <cp:version/>
  <cp:contentType/>
  <cp:contentStatus/>
</cp:coreProperties>
</file>