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1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<sst xmlns="http://schemas.openxmlformats.org/spreadsheetml/2006/main" count="178" uniqueCount="86">
  <si>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</si>
  <si>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</si>
  <si>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</si>
  <si>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</si>
  <si>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</si>
  <si>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</si>
  <si>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</si>
  <si>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</si>
  <si>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</si>
  <si>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</si>
  <si>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</si>
  <si>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</si>
  <si>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</si>
  <si>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</si>
  <si>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</si>
  <si>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</si>
  <si>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</si>
  <si>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</si>
  <si>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</si>
  <si>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</si>
  <si>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</si>
  <si>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</si>
  <si>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</si>
  <si>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</si>
  <si>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</si>
  <si>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</si>
  <si>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</si>
  <si>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</si>
  <si>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</si>
  <si>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</si>
  <si>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</si>
  <si>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</si>
  <si>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</si>
  <si>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</si>
  <si>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</si>
  <si>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</si>
  <si>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</si>
  <si>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</si>
  <si>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Przeciwdzialania wykluczeniu cyfrowemu w Gminie Lesznowola</t>
  </si>
  <si>
    <t>2014r.</t>
  </si>
  <si>
    <t>IX. Rozwój wykształcenia i kompetencji w regionach</t>
  </si>
  <si>
    <t>Aktywni 50+ w Gminie Lesznowola</t>
  </si>
  <si>
    <t xml:space="preserve">9.5   Oddolne incjatywy edukacyjne na obszarach wiejskich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</si>
  <si>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</si>
  <si>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</si>
  <si>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</si>
  <si>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</si>
  <si>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</si>
  <si>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</si>
  <si>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</si>
  <si>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2013 r.</t>
  </si>
  <si>
    <t>z tego: 2013 r.</t>
  </si>
  <si>
    <t>z tego: 2013r..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</si>
  <si>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</si>
  <si>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</si>
  <si>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</si>
  <si>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</si>
  <si>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Wydatki* na programy i projekty realizowane ze środków pochodzących z funduszy strukturalnych i Funduszu Spójności w 2013r.  - po zmianach</t>
  </si>
  <si>
    <t>+</t>
  </si>
  <si>
    <t xml:space="preserve">Tabela Nr 3                                                                do Uchwały Nr                                          Rady  Gminy Lesznowola                                                                                                 z dnia  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</si>
  <si>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</si>
  <si>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</si>
  <si>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</si>
  <si>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</si>
  <si>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</si>
  <si>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3.2</t>
  </si>
  <si>
    <t>3.3</t>
  </si>
  <si>
    <t>3.4</t>
  </si>
  <si>
    <t xml:space="preserve">W poz. 3.3 w 2014r. środki z budżetu państwa stanowią kwote 4.500,-zł,  a budżetu gminy 10.500,-zł </t>
  </si>
  <si>
    <t xml:space="preserve"> </t>
  </si>
  <si>
    <t>1.3</t>
  </si>
  <si>
    <t>1.4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</si>
  <si>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</si>
  <si>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</si>
  <si>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</si>
  <si>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</si>
  <si>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doch</t>
  </si>
  <si>
    <t>bieżące</t>
  </si>
  <si>
    <t>wydatki razem</t>
  </si>
  <si>
    <t>Budżet europejski</t>
  </si>
  <si>
    <t xml:space="preserve">Budżet państwa </t>
  </si>
  <si>
    <t>Razem majątkowe</t>
  </si>
  <si>
    <t>Razem bieżące</t>
  </si>
  <si>
    <t>OGÓŁEM</t>
  </si>
  <si>
    <t>UE</t>
  </si>
  <si>
    <t>dochody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</si>
</sst>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1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0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sz val="14"/>
      <name val="Arial CE"/>
      <family val="0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1" xfId="51" applyFont="1" applyBorder="1" applyAlignment="1">
      <alignment horizontal="left" vertical="center"/>
      <protection/>
    </xf>
    <xf numFmtId="0" fontId="24" fillId="0" borderId="12" xfId="51" applyFont="1" applyBorder="1" applyAlignment="1">
      <alignment horizontal="left" vertical="center"/>
      <protection/>
    </xf>
    <xf numFmtId="0" fontId="22" fillId="0" borderId="0" xfId="51" applyFont="1" applyAlignment="1">
      <alignment horizontal="left" vertical="center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14" xfId="51" applyFont="1" applyBorder="1" applyAlignment="1">
      <alignment horizontal="center" vertical="center"/>
      <protection/>
    </xf>
    <xf numFmtId="0" fontId="25" fillId="34" borderId="13" xfId="51" applyFont="1" applyFill="1" applyBorder="1" applyAlignment="1">
      <alignment horizontal="center" vertical="center"/>
      <protection/>
    </xf>
    <xf numFmtId="0" fontId="26" fillId="0" borderId="13" xfId="51" applyFont="1" applyBorder="1" applyAlignment="1">
      <alignment horizontal="left" vertical="center"/>
      <protection/>
    </xf>
    <xf numFmtId="0" fontId="26" fillId="0" borderId="14" xfId="51" applyFont="1" applyBorder="1" applyAlignment="1">
      <alignment horizontal="left" vertical="center"/>
      <protection/>
    </xf>
    <xf numFmtId="0" fontId="26" fillId="0" borderId="15" xfId="51" applyFont="1" applyBorder="1" applyAlignment="1">
      <alignment horizontal="left" vertical="center"/>
      <protection/>
    </xf>
    <xf numFmtId="0" fontId="26" fillId="0" borderId="16" xfId="51" applyFont="1" applyBorder="1" applyAlignment="1">
      <alignment horizontal="left" vertical="center"/>
      <protection/>
    </xf>
    <xf numFmtId="3" fontId="26" fillId="0" borderId="13" xfId="51" applyNumberFormat="1" applyFont="1" applyBorder="1" applyAlignment="1">
      <alignment horizontal="right" vertical="center"/>
      <protection/>
    </xf>
    <xf numFmtId="0" fontId="24" fillId="0" borderId="17" xfId="51" applyFont="1" applyBorder="1" applyAlignment="1">
      <alignment horizontal="left" vertical="center"/>
      <protection/>
    </xf>
    <xf numFmtId="0" fontId="24" fillId="0" borderId="13" xfId="51" applyFont="1" applyBorder="1" applyAlignment="1">
      <alignment horizontal="left" vertical="center"/>
      <protection/>
    </xf>
    <xf numFmtId="0" fontId="24" fillId="0" borderId="18" xfId="51" applyFont="1" applyBorder="1" applyAlignment="1">
      <alignment horizontal="left" vertical="center"/>
      <protection/>
    </xf>
    <xf numFmtId="0" fontId="22" fillId="0" borderId="18" xfId="51" applyFont="1" applyBorder="1" applyAlignment="1">
      <alignment horizontal="left" vertical="center"/>
      <protection/>
    </xf>
    <xf numFmtId="0" fontId="22" fillId="0" borderId="18" xfId="51" applyFont="1" applyBorder="1" applyAlignment="1" quotePrefix="1">
      <alignment horizontal="left" vertical="center"/>
      <protection/>
    </xf>
    <xf numFmtId="0" fontId="24" fillId="0" borderId="19" xfId="51" applyFont="1" applyBorder="1" applyAlignment="1">
      <alignment horizontal="left" vertical="center"/>
      <protection/>
    </xf>
    <xf numFmtId="0" fontId="22" fillId="0" borderId="19" xfId="51" applyFont="1" applyBorder="1" applyAlignment="1">
      <alignment horizontal="left" vertical="center"/>
      <protection/>
    </xf>
    <xf numFmtId="3" fontId="22" fillId="0" borderId="19" xfId="51" applyNumberFormat="1" applyFont="1" applyBorder="1" applyAlignment="1">
      <alignment horizontal="right" vertical="center"/>
      <protection/>
    </xf>
    <xf numFmtId="3" fontId="22" fillId="0" borderId="20" xfId="51" applyNumberFormat="1" applyFont="1" applyBorder="1" applyAlignment="1">
      <alignment horizontal="right" vertical="center"/>
      <protection/>
    </xf>
    <xf numFmtId="3" fontId="22" fillId="34" borderId="19" xfId="51" applyNumberFormat="1" applyFont="1" applyFill="1" applyBorder="1" applyAlignment="1">
      <alignment horizontal="right" vertical="center"/>
      <protection/>
    </xf>
    <xf numFmtId="0" fontId="22" fillId="34" borderId="19" xfId="51" applyFont="1" applyFill="1" applyBorder="1" applyAlignment="1">
      <alignment horizontal="right" vertical="center"/>
      <protection/>
    </xf>
    <xf numFmtId="3" fontId="22" fillId="34" borderId="17" xfId="51" applyNumberFormat="1" applyFont="1" applyFill="1" applyBorder="1" applyAlignment="1">
      <alignment horizontal="right" vertical="center"/>
      <protection/>
    </xf>
    <xf numFmtId="0" fontId="22" fillId="34" borderId="17" xfId="51" applyFont="1" applyFill="1" applyBorder="1" applyAlignment="1">
      <alignment horizontal="right" vertical="center"/>
      <protection/>
    </xf>
    <xf numFmtId="0" fontId="22" fillId="0" borderId="17" xfId="51" applyFont="1" applyBorder="1" applyAlignment="1">
      <alignment horizontal="left" vertical="center"/>
      <protection/>
    </xf>
    <xf numFmtId="3" fontId="22" fillId="0" borderId="17" xfId="51" applyNumberFormat="1" applyFont="1" applyBorder="1" applyAlignment="1">
      <alignment horizontal="right" vertical="center"/>
      <protection/>
    </xf>
    <xf numFmtId="3" fontId="22" fillId="0" borderId="21" xfId="51" applyNumberFormat="1" applyFont="1" applyBorder="1" applyAlignment="1">
      <alignment horizontal="right" vertical="center"/>
      <protection/>
    </xf>
    <xf numFmtId="0" fontId="22" fillId="34" borderId="22" xfId="51" applyFont="1" applyFill="1" applyBorder="1" applyAlignment="1">
      <alignment horizontal="right" vertical="center"/>
      <protection/>
    </xf>
    <xf numFmtId="0" fontId="24" fillId="0" borderId="22" xfId="51" applyFont="1" applyBorder="1" applyAlignment="1">
      <alignment horizontal="left" vertical="center"/>
      <protection/>
    </xf>
    <xf numFmtId="0" fontId="22" fillId="0" borderId="22" xfId="51" applyFont="1" applyBorder="1" applyAlignment="1">
      <alignment horizontal="left" vertical="center"/>
      <protection/>
    </xf>
    <xf numFmtId="3" fontId="22" fillId="0" borderId="22" xfId="51" applyNumberFormat="1" applyFont="1" applyBorder="1" applyAlignment="1">
      <alignment horizontal="right" vertical="center"/>
      <protection/>
    </xf>
    <xf numFmtId="3" fontId="22" fillId="0" borderId="23" xfId="51" applyNumberFormat="1" applyFont="1" applyBorder="1" applyAlignment="1">
      <alignment horizontal="right" vertical="center"/>
      <protection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3" fontId="27" fillId="34" borderId="18" xfId="0" applyNumberFormat="1" applyFont="1" applyFill="1" applyBorder="1" applyAlignment="1">
      <alignment horizontal="right" vertical="center" wrapText="1"/>
    </xf>
    <xf numFmtId="3" fontId="22" fillId="0" borderId="18" xfId="51" applyNumberFormat="1" applyFont="1" applyBorder="1" applyAlignment="1">
      <alignment horizontal="right" vertical="center"/>
      <protection/>
    </xf>
    <xf numFmtId="3" fontId="22" fillId="0" borderId="24" xfId="51" applyNumberFormat="1" applyFont="1" applyBorder="1" applyAlignment="1">
      <alignment horizontal="right" vertical="center"/>
      <protection/>
    </xf>
    <xf numFmtId="3" fontId="22" fillId="34" borderId="18" xfId="51" applyNumberFormat="1" applyFont="1" applyFill="1" applyBorder="1" applyAlignment="1">
      <alignment horizontal="right" vertical="center"/>
      <protection/>
    </xf>
    <xf numFmtId="0" fontId="22" fillId="0" borderId="0" xfId="51" applyFont="1" applyBorder="1" applyAlignment="1">
      <alignment horizontal="left" vertical="center"/>
      <protection/>
    </xf>
    <xf numFmtId="0" fontId="24" fillId="0" borderId="0" xfId="51" applyFont="1" applyBorder="1" applyAlignment="1">
      <alignment horizontal="left" vertical="center"/>
      <protection/>
    </xf>
    <xf numFmtId="0" fontId="24" fillId="0" borderId="13" xfId="51" applyFont="1" applyBorder="1" applyAlignment="1">
      <alignment horizontal="left" vertical="center" wrapText="1"/>
      <protection/>
    </xf>
    <xf numFmtId="3" fontId="22" fillId="0" borderId="11" xfId="51" applyNumberFormat="1" applyFont="1" applyBorder="1" applyAlignment="1">
      <alignment horizontal="right" vertical="center"/>
      <protection/>
    </xf>
    <xf numFmtId="3" fontId="26" fillId="33" borderId="13" xfId="51" applyNumberFormat="1" applyFont="1" applyFill="1" applyBorder="1" applyAlignment="1">
      <alignment horizontal="right" vertical="center"/>
      <protection/>
    </xf>
    <xf numFmtId="3" fontId="26" fillId="33" borderId="14" xfId="51" applyNumberFormat="1" applyFont="1" applyFill="1" applyBorder="1" applyAlignment="1">
      <alignment horizontal="right" vertical="center"/>
      <protection/>
    </xf>
    <xf numFmtId="3" fontId="27" fillId="33" borderId="13" xfId="51" applyNumberFormat="1" applyFont="1" applyFill="1" applyBorder="1" applyAlignment="1">
      <alignment horizontal="right" vertical="center"/>
      <protection/>
    </xf>
    <xf numFmtId="0" fontId="28" fillId="0" borderId="0" xfId="51" applyFont="1" applyBorder="1" applyAlignment="1">
      <alignment horizontal="left" vertical="center"/>
      <protection/>
    </xf>
    <xf numFmtId="3" fontId="26" fillId="0" borderId="0" xfId="51" applyNumberFormat="1" applyFont="1" applyBorder="1" applyAlignment="1">
      <alignment horizontal="left" vertical="center"/>
      <protection/>
    </xf>
    <xf numFmtId="3" fontId="27" fillId="0" borderId="0" xfId="51" applyNumberFormat="1" applyFont="1" applyBorder="1" applyAlignment="1">
      <alignment horizontal="left" vertical="center"/>
      <protection/>
    </xf>
    <xf numFmtId="0" fontId="26" fillId="0" borderId="12" xfId="51" applyFont="1" applyBorder="1" applyAlignment="1">
      <alignment horizontal="left" vertical="center"/>
      <protection/>
    </xf>
    <xf numFmtId="3" fontId="26" fillId="0" borderId="12" xfId="51" applyNumberFormat="1" applyFont="1" applyBorder="1" applyAlignment="1">
      <alignment horizontal="right" vertical="center"/>
      <protection/>
    </xf>
    <xf numFmtId="0" fontId="24" fillId="0" borderId="25" xfId="51" applyFont="1" applyBorder="1" applyAlignment="1">
      <alignment horizontal="left" vertical="center"/>
      <protection/>
    </xf>
    <xf numFmtId="0" fontId="27" fillId="0" borderId="24" xfId="51" applyFont="1" applyBorder="1" applyAlignment="1">
      <alignment horizontal="center" vertical="center"/>
      <protection/>
    </xf>
    <xf numFmtId="0" fontId="27" fillId="0" borderId="26" xfId="51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left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3" fontId="27" fillId="34" borderId="11" xfId="0" applyNumberFormat="1" applyFont="1" applyFill="1" applyBorder="1" applyAlignment="1">
      <alignment horizontal="right" vertical="center" wrapText="1"/>
    </xf>
    <xf numFmtId="0" fontId="22" fillId="0" borderId="25" xfId="51" applyFont="1" applyBorder="1" applyAlignment="1">
      <alignment horizontal="left" vertical="center"/>
      <protection/>
    </xf>
    <xf numFmtId="3" fontId="22" fillId="0" borderId="25" xfId="51" applyNumberFormat="1" applyFont="1" applyBorder="1" applyAlignment="1">
      <alignment horizontal="right" vertical="center"/>
      <protection/>
    </xf>
    <xf numFmtId="3" fontId="22" fillId="0" borderId="27" xfId="51" applyNumberFormat="1" applyFont="1" applyBorder="1" applyAlignment="1">
      <alignment horizontal="right" vertical="center"/>
      <protection/>
    </xf>
    <xf numFmtId="3" fontId="22" fillId="34" borderId="25" xfId="51" applyNumberFormat="1" applyFont="1" applyFill="1" applyBorder="1" applyAlignment="1">
      <alignment horizontal="right" vertical="center"/>
      <protection/>
    </xf>
    <xf numFmtId="0" fontId="22" fillId="34" borderId="25" xfId="51" applyFont="1" applyFill="1" applyBorder="1" applyAlignment="1">
      <alignment horizontal="right" vertical="center"/>
      <protection/>
    </xf>
    <xf numFmtId="3" fontId="22" fillId="34" borderId="22" xfId="51" applyNumberFormat="1" applyFont="1" applyFill="1" applyBorder="1" applyAlignment="1">
      <alignment horizontal="right" vertical="center"/>
      <protection/>
    </xf>
    <xf numFmtId="3" fontId="27" fillId="0" borderId="26" xfId="0" applyNumberFormat="1" applyFont="1" applyBorder="1" applyAlignment="1">
      <alignment horizontal="right" vertical="center" wrapText="1"/>
    </xf>
    <xf numFmtId="0" fontId="24" fillId="0" borderId="13" xfId="51" applyFont="1" applyBorder="1" applyAlignment="1">
      <alignment wrapText="1"/>
      <protection/>
    </xf>
    <xf numFmtId="0" fontId="24" fillId="0" borderId="18" xfId="51" applyFont="1" applyBorder="1">
      <alignment/>
      <protection/>
    </xf>
    <xf numFmtId="0" fontId="24" fillId="0" borderId="28" xfId="0" applyFont="1" applyBorder="1" applyAlignment="1">
      <alignment vertical="center" wrapText="1"/>
    </xf>
    <xf numFmtId="3" fontId="27" fillId="0" borderId="28" xfId="0" applyNumberFormat="1" applyFont="1" applyBorder="1" applyAlignment="1">
      <alignment vertical="center" wrapText="1"/>
    </xf>
    <xf numFmtId="3" fontId="27" fillId="0" borderId="29" xfId="0" applyNumberFormat="1" applyFont="1" applyBorder="1" applyAlignment="1">
      <alignment vertical="center" wrapText="1"/>
    </xf>
    <xf numFmtId="3" fontId="27" fillId="34" borderId="28" xfId="0" applyNumberFormat="1" applyFont="1" applyFill="1" applyBorder="1" applyAlignment="1">
      <alignment vertical="center" wrapText="1"/>
    </xf>
    <xf numFmtId="0" fontId="24" fillId="0" borderId="25" xfId="51" applyFont="1" applyBorder="1">
      <alignment/>
      <protection/>
    </xf>
    <xf numFmtId="0" fontId="22" fillId="0" borderId="19" xfId="51" applyFont="1" applyBorder="1" applyAlignment="1">
      <alignment/>
      <protection/>
    </xf>
    <xf numFmtId="3" fontId="22" fillId="0" borderId="19" xfId="51" applyNumberFormat="1" applyFont="1" applyBorder="1">
      <alignment/>
      <protection/>
    </xf>
    <xf numFmtId="3" fontId="22" fillId="0" borderId="20" xfId="51" applyNumberFormat="1" applyFont="1" applyBorder="1">
      <alignment/>
      <protection/>
    </xf>
    <xf numFmtId="3" fontId="22" fillId="34" borderId="19" xfId="51" applyNumberFormat="1" applyFont="1" applyFill="1" applyBorder="1" applyAlignment="1">
      <alignment/>
      <protection/>
    </xf>
    <xf numFmtId="0" fontId="22" fillId="34" borderId="19" xfId="51" applyFont="1" applyFill="1" applyBorder="1" applyAlignment="1">
      <alignment/>
      <protection/>
    </xf>
    <xf numFmtId="3" fontId="22" fillId="0" borderId="17" xfId="51" applyNumberFormat="1" applyFont="1" applyBorder="1">
      <alignment/>
      <protection/>
    </xf>
    <xf numFmtId="3" fontId="22" fillId="0" borderId="21" xfId="51" applyNumberFormat="1" applyFont="1" applyBorder="1">
      <alignment/>
      <protection/>
    </xf>
    <xf numFmtId="3" fontId="22" fillId="34" borderId="22" xfId="51" applyNumberFormat="1" applyFont="1" applyFill="1" applyBorder="1" applyAlignment="1">
      <alignment/>
      <protection/>
    </xf>
    <xf numFmtId="0" fontId="22" fillId="34" borderId="22" xfId="51" applyFont="1" applyFill="1" applyBorder="1" applyAlignment="1">
      <alignment/>
      <protection/>
    </xf>
    <xf numFmtId="0" fontId="24" fillId="0" borderId="10" xfId="51" applyFont="1" applyBorder="1">
      <alignment/>
      <protection/>
    </xf>
    <xf numFmtId="0" fontId="22" fillId="0" borderId="10" xfId="51" applyFont="1" applyBorder="1" applyAlignment="1">
      <alignment/>
      <protection/>
    </xf>
    <xf numFmtId="3" fontId="22" fillId="0" borderId="10" xfId="51" applyNumberFormat="1" applyFont="1" applyBorder="1">
      <alignment/>
      <protection/>
    </xf>
    <xf numFmtId="3" fontId="22" fillId="0" borderId="0" xfId="51" applyNumberFormat="1" applyFont="1" applyBorder="1" applyAlignment="1">
      <alignment/>
      <protection/>
    </xf>
    <xf numFmtId="0" fontId="22" fillId="0" borderId="0" xfId="51" applyFont="1" applyBorder="1" applyAlignment="1">
      <alignment/>
      <protection/>
    </xf>
    <xf numFmtId="0" fontId="22" fillId="0" borderId="30" xfId="51" applyFont="1" applyBorder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3" fontId="26" fillId="33" borderId="16" xfId="0" applyNumberFormat="1" applyFont="1" applyFill="1" applyBorder="1" applyAlignment="1">
      <alignment horizontal="right" vertical="center"/>
    </xf>
    <xf numFmtId="0" fontId="24" fillId="0" borderId="12" xfId="51" applyFont="1" applyBorder="1" applyAlignment="1">
      <alignment horizontal="left" vertical="center"/>
      <protection/>
    </xf>
    <xf numFmtId="0" fontId="24" fillId="33" borderId="16" xfId="51" applyFont="1" applyFill="1" applyBorder="1" applyAlignment="1">
      <alignment horizontal="center" vertical="center" wrapText="1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3" fontId="26" fillId="33" borderId="15" xfId="0" applyNumberFormat="1" applyFont="1" applyFill="1" applyBorder="1" applyAlignment="1">
      <alignment horizontal="right" vertical="center"/>
    </xf>
    <xf numFmtId="3" fontId="26" fillId="33" borderId="13" xfId="0" applyNumberFormat="1" applyFont="1" applyFill="1" applyBorder="1" applyAlignment="1">
      <alignment horizontal="right" vertical="center"/>
    </xf>
    <xf numFmtId="0" fontId="29" fillId="33" borderId="13" xfId="51" applyFont="1" applyFill="1" applyBorder="1" applyAlignment="1">
      <alignment horizontal="center" vertical="center" wrapText="1"/>
      <protection/>
    </xf>
    <xf numFmtId="0" fontId="25" fillId="34" borderId="14" xfId="51" applyFont="1" applyFill="1" applyBorder="1" applyAlignment="1">
      <alignment horizontal="center" vertical="center"/>
      <protection/>
    </xf>
    <xf numFmtId="0" fontId="25" fillId="34" borderId="16" xfId="51" applyFont="1" applyFill="1" applyBorder="1" applyAlignment="1">
      <alignment horizontal="center" vertical="center"/>
      <protection/>
    </xf>
    <xf numFmtId="0" fontId="25" fillId="34" borderId="15" xfId="51" applyFont="1" applyFill="1" applyBorder="1" applyAlignment="1">
      <alignment horizontal="center" vertical="center"/>
      <protection/>
    </xf>
    <xf numFmtId="0" fontId="24" fillId="6" borderId="31" xfId="51" applyFont="1" applyFill="1" applyBorder="1" applyAlignment="1">
      <alignment horizontal="center" vertical="center" wrapText="1"/>
      <protection/>
    </xf>
    <xf numFmtId="0" fontId="24" fillId="6" borderId="32" xfId="51" applyFont="1" applyFill="1" applyBorder="1" applyAlignment="1">
      <alignment horizontal="center" vertical="center" wrapText="1"/>
      <protection/>
    </xf>
    <xf numFmtId="3" fontId="22" fillId="6" borderId="19" xfId="51" applyNumberFormat="1" applyFont="1" applyFill="1" applyBorder="1" applyAlignment="1">
      <alignment horizontal="right" vertical="center"/>
      <protection/>
    </xf>
    <xf numFmtId="3" fontId="22" fillId="6" borderId="17" xfId="51" applyNumberFormat="1" applyFont="1" applyFill="1" applyBorder="1" applyAlignment="1">
      <alignment horizontal="right" vertical="center"/>
      <protection/>
    </xf>
    <xf numFmtId="0" fontId="22" fillId="6" borderId="22" xfId="51" applyFont="1" applyFill="1" applyBorder="1" applyAlignment="1">
      <alignment horizontal="right" vertical="center"/>
      <protection/>
    </xf>
    <xf numFmtId="0" fontId="22" fillId="6" borderId="17" xfId="51" applyFont="1" applyFill="1" applyBorder="1" applyAlignment="1">
      <alignment horizontal="right" vertical="center"/>
      <protection/>
    </xf>
    <xf numFmtId="3" fontId="27" fillId="6" borderId="18" xfId="0" applyNumberFormat="1" applyFont="1" applyFill="1" applyBorder="1" applyAlignment="1">
      <alignment horizontal="right" vertical="center" wrapText="1"/>
    </xf>
    <xf numFmtId="3" fontId="22" fillId="6" borderId="18" xfId="51" applyNumberFormat="1" applyFont="1" applyFill="1" applyBorder="1" applyAlignment="1">
      <alignment horizontal="right" vertical="center"/>
      <protection/>
    </xf>
    <xf numFmtId="0" fontId="22" fillId="6" borderId="19" xfId="51" applyFont="1" applyFill="1" applyBorder="1" applyAlignment="1">
      <alignment horizontal="right" vertical="center"/>
      <protection/>
    </xf>
    <xf numFmtId="3" fontId="27" fillId="6" borderId="11" xfId="0" applyNumberFormat="1" applyFont="1" applyFill="1" applyBorder="1" applyAlignment="1">
      <alignment horizontal="right" vertical="center" wrapText="1"/>
    </xf>
    <xf numFmtId="3" fontId="22" fillId="6" borderId="25" xfId="51" applyNumberFormat="1" applyFont="1" applyFill="1" applyBorder="1" applyAlignment="1">
      <alignment horizontal="right" vertical="center"/>
      <protection/>
    </xf>
    <xf numFmtId="3" fontId="22" fillId="6" borderId="22" xfId="51" applyNumberFormat="1" applyFont="1" applyFill="1" applyBorder="1" applyAlignment="1">
      <alignment horizontal="right" vertical="center"/>
      <protection/>
    </xf>
    <xf numFmtId="0" fontId="22" fillId="6" borderId="0" xfId="51" applyFont="1" applyFill="1" applyBorder="1" applyAlignment="1">
      <alignment horizontal="left" vertical="center"/>
      <protection/>
    </xf>
    <xf numFmtId="3" fontId="27" fillId="6" borderId="28" xfId="0" applyNumberFormat="1" applyFont="1" applyFill="1" applyBorder="1" applyAlignment="1">
      <alignment vertical="center" wrapText="1"/>
    </xf>
    <xf numFmtId="3" fontId="22" fillId="6" borderId="19" xfId="51" applyNumberFormat="1" applyFont="1" applyFill="1" applyBorder="1" applyAlignment="1">
      <alignment/>
      <protection/>
    </xf>
    <xf numFmtId="3" fontId="22" fillId="6" borderId="22" xfId="51" applyNumberFormat="1" applyFont="1" applyFill="1" applyBorder="1" applyAlignment="1">
      <alignment/>
      <protection/>
    </xf>
    <xf numFmtId="0" fontId="22" fillId="6" borderId="22" xfId="51" applyFont="1" applyFill="1" applyBorder="1" applyAlignment="1">
      <alignment/>
      <protection/>
    </xf>
    <xf numFmtId="3" fontId="22" fillId="6" borderId="33" xfId="51" applyNumberFormat="1" applyFont="1" applyFill="1" applyBorder="1" applyAlignment="1">
      <alignment horizontal="right" vertical="center"/>
      <protection/>
    </xf>
    <xf numFmtId="3" fontId="22" fillId="6" borderId="34" xfId="51" applyNumberFormat="1" applyFont="1" applyFill="1" applyBorder="1" applyAlignment="1">
      <alignment horizontal="right" vertical="center"/>
      <protection/>
    </xf>
    <xf numFmtId="3" fontId="26" fillId="6" borderId="13" xfId="51" applyNumberFormat="1" applyFont="1" applyFill="1" applyBorder="1" applyAlignment="1">
      <alignment horizontal="right" vertical="center"/>
      <protection/>
    </xf>
    <xf numFmtId="0" fontId="24" fillId="0" borderId="11" xfId="51" applyFont="1" applyBorder="1" applyAlignment="1">
      <alignment horizontal="left" vertical="center"/>
      <protection/>
    </xf>
    <xf numFmtId="0" fontId="24" fillId="0" borderId="11" xfId="51" applyFont="1" applyBorder="1" applyAlignment="1">
      <alignment horizontal="left" vertical="center"/>
      <protection/>
    </xf>
    <xf numFmtId="0" fontId="27" fillId="0" borderId="27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left" vertical="center"/>
      <protection/>
    </xf>
    <xf numFmtId="0" fontId="27" fillId="0" borderId="35" xfId="51" applyFont="1" applyBorder="1" applyAlignment="1">
      <alignment horizontal="center" vertical="center"/>
      <protection/>
    </xf>
    <xf numFmtId="0" fontId="27" fillId="0" borderId="10" xfId="51" applyFont="1" applyBorder="1" applyAlignment="1">
      <alignment horizontal="center" vertical="center"/>
      <protection/>
    </xf>
    <xf numFmtId="0" fontId="27" fillId="0" borderId="36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left" vertical="center"/>
      <protection/>
    </xf>
    <xf numFmtId="0" fontId="24" fillId="0" borderId="22" xfId="51" applyFont="1" applyBorder="1">
      <alignment/>
      <protection/>
    </xf>
    <xf numFmtId="0" fontId="22" fillId="0" borderId="22" xfId="51" applyFont="1" applyBorder="1" applyAlignment="1">
      <alignment/>
      <protection/>
    </xf>
    <xf numFmtId="3" fontId="22" fillId="0" borderId="22" xfId="51" applyNumberFormat="1" applyFont="1" applyBorder="1">
      <alignment/>
      <protection/>
    </xf>
    <xf numFmtId="3" fontId="22" fillId="0" borderId="23" xfId="51" applyNumberFormat="1" applyFont="1" applyBorder="1">
      <alignment/>
      <protection/>
    </xf>
    <xf numFmtId="0" fontId="22" fillId="35" borderId="14" xfId="0" applyFont="1" applyFill="1" applyBorder="1" applyAlignment="1">
      <alignment horizontal="left" vertical="center"/>
    </xf>
    <xf numFmtId="0" fontId="24" fillId="35" borderId="15" xfId="51" applyFont="1" applyFill="1" applyBorder="1" applyAlignment="1">
      <alignment horizontal="left" vertical="center"/>
      <protection/>
    </xf>
    <xf numFmtId="0" fontId="22" fillId="35" borderId="15" xfId="51" applyFont="1" applyFill="1" applyBorder="1" applyAlignment="1">
      <alignment horizontal="left" vertical="center"/>
      <protection/>
    </xf>
    <xf numFmtId="3" fontId="22" fillId="35" borderId="15" xfId="51" applyNumberFormat="1" applyFont="1" applyFill="1" applyBorder="1" applyAlignment="1">
      <alignment horizontal="right" vertical="center"/>
      <protection/>
    </xf>
    <xf numFmtId="0" fontId="22" fillId="35" borderId="15" xfId="5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3" fontId="22" fillId="0" borderId="29" xfId="51" applyNumberFormat="1" applyFont="1" applyBorder="1" applyAlignment="1">
      <alignment horizontal="right" vertical="center"/>
      <protection/>
    </xf>
    <xf numFmtId="0" fontId="22" fillId="34" borderId="28" xfId="51" applyFont="1" applyFill="1" applyBorder="1" applyAlignment="1">
      <alignment horizontal="right" vertical="center"/>
      <protection/>
    </xf>
    <xf numFmtId="0" fontId="22" fillId="6" borderId="28" xfId="51" applyFont="1" applyFill="1" applyBorder="1" applyAlignment="1">
      <alignment horizontal="right" vertical="center"/>
      <protection/>
    </xf>
    <xf numFmtId="0" fontId="24" fillId="0" borderId="28" xfId="51" applyFont="1" applyBorder="1" applyAlignment="1">
      <alignment horizontal="left" vertical="center"/>
      <protection/>
    </xf>
    <xf numFmtId="0" fontId="22" fillId="0" borderId="29" xfId="51" applyFont="1" applyBorder="1" applyAlignment="1">
      <alignment horizontal="left" vertical="center"/>
      <protection/>
    </xf>
    <xf numFmtId="0" fontId="22" fillId="0" borderId="37" xfId="51" applyFont="1" applyBorder="1" applyAlignment="1">
      <alignment horizontal="left" vertical="center"/>
      <protection/>
    </xf>
    <xf numFmtId="3" fontId="22" fillId="0" borderId="38" xfId="51" applyNumberFormat="1" applyFont="1" applyBorder="1" applyAlignment="1">
      <alignment horizontal="right" vertical="center"/>
      <protection/>
    </xf>
    <xf numFmtId="3" fontId="22" fillId="34" borderId="38" xfId="51" applyNumberFormat="1" applyFont="1" applyFill="1" applyBorder="1" applyAlignment="1">
      <alignment horizontal="right" vertical="center"/>
      <protection/>
    </xf>
    <xf numFmtId="3" fontId="22" fillId="6" borderId="38" xfId="51" applyNumberFormat="1" applyFont="1" applyFill="1" applyBorder="1" applyAlignment="1">
      <alignment horizontal="right" vertical="center"/>
      <protection/>
    </xf>
    <xf numFmtId="0" fontId="22" fillId="34" borderId="38" xfId="51" applyFont="1" applyFill="1" applyBorder="1" applyAlignment="1">
      <alignment horizontal="right" vertical="center"/>
      <protection/>
    </xf>
    <xf numFmtId="0" fontId="22" fillId="6" borderId="38" xfId="51" applyFont="1" applyFill="1" applyBorder="1" applyAlignment="1">
      <alignment horizontal="right" vertical="center"/>
      <protection/>
    </xf>
    <xf numFmtId="3" fontId="22" fillId="34" borderId="37" xfId="51" applyNumberFormat="1" applyFont="1" applyFill="1" applyBorder="1" applyAlignment="1">
      <alignment horizontal="right" vertical="center"/>
      <protection/>
    </xf>
    <xf numFmtId="0" fontId="24" fillId="0" borderId="15" xfId="0" applyFont="1" applyBorder="1" applyAlignment="1">
      <alignment horizontal="left" vertical="center"/>
    </xf>
    <xf numFmtId="0" fontId="24" fillId="0" borderId="15" xfId="51" applyFont="1" applyBorder="1" applyAlignment="1">
      <alignment horizontal="left" vertical="center"/>
      <protection/>
    </xf>
    <xf numFmtId="0" fontId="22" fillId="0" borderId="15" xfId="51" applyFont="1" applyBorder="1" applyAlignment="1">
      <alignment horizontal="left" vertical="center"/>
      <protection/>
    </xf>
    <xf numFmtId="3" fontId="22" fillId="0" borderId="15" xfId="51" applyNumberFormat="1" applyFont="1" applyBorder="1" applyAlignment="1">
      <alignment horizontal="right" vertical="center"/>
      <protection/>
    </xf>
    <xf numFmtId="0" fontId="22" fillId="34" borderId="15" xfId="51" applyFont="1" applyFill="1" applyBorder="1" applyAlignment="1">
      <alignment horizontal="right" vertical="center"/>
      <protection/>
    </xf>
    <xf numFmtId="0" fontId="22" fillId="6" borderId="15" xfId="51" applyFont="1" applyFill="1" applyBorder="1" applyAlignment="1">
      <alignment horizontal="right" vertical="center"/>
      <protection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7" fillId="0" borderId="14" xfId="51" applyFont="1" applyBorder="1" applyAlignment="1">
      <alignment horizontal="left" vertical="center"/>
      <protection/>
    </xf>
    <xf numFmtId="0" fontId="27" fillId="0" borderId="16" xfId="51" applyFont="1" applyBorder="1" applyAlignment="1">
      <alignment horizontal="left" vertical="center"/>
      <protection/>
    </xf>
    <xf numFmtId="0" fontId="27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7" fillId="0" borderId="35" xfId="51" applyFont="1" applyBorder="1" applyAlignment="1">
      <alignment horizontal="center" vertical="center"/>
      <protection/>
    </xf>
    <xf numFmtId="0" fontId="27" fillId="0" borderId="10" xfId="51" applyFont="1" applyBorder="1" applyAlignment="1">
      <alignment horizontal="center" vertical="center"/>
      <protection/>
    </xf>
    <xf numFmtId="0" fontId="27" fillId="0" borderId="36" xfId="5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7" fillId="0" borderId="14" xfId="51" applyFont="1" applyBorder="1" applyAlignment="1">
      <alignment horizontal="center" vertical="center"/>
      <protection/>
    </xf>
    <xf numFmtId="0" fontId="27" fillId="0" borderId="15" xfId="51" applyFont="1" applyBorder="1" applyAlignment="1">
      <alignment horizontal="center" vertical="center"/>
      <protection/>
    </xf>
    <xf numFmtId="0" fontId="27" fillId="0" borderId="38" xfId="51" applyFont="1" applyBorder="1" applyAlignment="1">
      <alignment horizontal="center" vertical="center"/>
      <protection/>
    </xf>
    <xf numFmtId="0" fontId="27" fillId="0" borderId="37" xfId="51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4" fillId="0" borderId="12" xfId="51" applyFont="1" applyBorder="1" applyAlignment="1">
      <alignment horizontal="left" vertical="center"/>
      <protection/>
    </xf>
    <xf numFmtId="0" fontId="23" fillId="0" borderId="11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4" fillId="35" borderId="13" xfId="51" applyFont="1" applyFill="1" applyBorder="1" applyAlignment="1">
      <alignment horizontal="center" vertical="center"/>
      <protection/>
    </xf>
    <xf numFmtId="0" fontId="28" fillId="33" borderId="14" xfId="51" applyFont="1" applyFill="1" applyBorder="1" applyAlignment="1">
      <alignment horizontal="left" vertical="center"/>
      <protection/>
    </xf>
    <xf numFmtId="0" fontId="28" fillId="33" borderId="15" xfId="51" applyFont="1" applyFill="1" applyBorder="1" applyAlignment="1">
      <alignment horizontal="left" vertical="center"/>
      <protection/>
    </xf>
    <xf numFmtId="0" fontId="28" fillId="33" borderId="16" xfId="51" applyFont="1" applyFill="1" applyBorder="1" applyAlignment="1">
      <alignment horizontal="left" vertical="center"/>
      <protection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7" fillId="0" borderId="27" xfId="51" applyFont="1" applyBorder="1" applyAlignment="1">
      <alignment horizontal="center" vertical="center"/>
      <protection/>
    </xf>
    <xf numFmtId="0" fontId="27" fillId="0" borderId="39" xfId="51" applyFont="1" applyBorder="1" applyAlignment="1">
      <alignment horizontal="center" vertical="center"/>
      <protection/>
    </xf>
    <xf numFmtId="0" fontId="27" fillId="0" borderId="40" xfId="51" applyFont="1" applyBorder="1" applyAlignment="1">
      <alignment horizontal="center" vertical="center"/>
      <protection/>
    </xf>
    <xf numFmtId="0" fontId="24" fillId="6" borderId="41" xfId="51" applyFont="1" applyFill="1" applyBorder="1" applyAlignment="1">
      <alignment horizontal="center" vertical="center" wrapText="1"/>
      <protection/>
    </xf>
    <xf numFmtId="0" fontId="0" fillId="6" borderId="42" xfId="0" applyFill="1" applyBorder="1" applyAlignment="1">
      <alignment horizontal="center" vertical="center" wrapText="1"/>
    </xf>
    <xf numFmtId="0" fontId="24" fillId="6" borderId="43" xfId="51" applyFont="1" applyFill="1" applyBorder="1" applyAlignment="1">
      <alignment horizontal="center" vertical="center" wrapText="1"/>
      <protection/>
    </xf>
    <xf numFmtId="0" fontId="0" fillId="6" borderId="44" xfId="0" applyFill="1" applyBorder="1" applyAlignment="1">
      <alignment horizontal="center" vertical="center" wrapText="1"/>
    </xf>
    <xf numFmtId="0" fontId="24" fillId="33" borderId="13" xfId="51" applyFont="1" applyFill="1" applyBorder="1" applyAlignment="1">
      <alignment horizontal="center" vertical="center"/>
      <protection/>
    </xf>
    <xf numFmtId="0" fontId="24" fillId="35" borderId="13" xfId="51" applyFont="1" applyFill="1" applyBorder="1" applyAlignment="1">
      <alignment horizontal="center" vertical="center" wrapText="1"/>
      <protection/>
    </xf>
    <xf numFmtId="0" fontId="25" fillId="6" borderId="45" xfId="5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24" fillId="35" borderId="14" xfId="51" applyFont="1" applyFill="1" applyBorder="1" applyAlignment="1">
      <alignment horizontal="center" vertical="center" wrapText="1"/>
      <protection/>
    </xf>
    <xf numFmtId="0" fontId="30" fillId="33" borderId="13" xfId="51" applyFont="1" applyFill="1" applyBorder="1" applyAlignment="1">
      <alignment horizontal="center" vertical="center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0" fontId="24" fillId="33" borderId="14" xfId="51" applyFont="1" applyFill="1" applyBorder="1" applyAlignment="1">
      <alignment horizontal="center" vertical="center" wrapText="1"/>
      <protection/>
    </xf>
    <xf numFmtId="0" fontId="24" fillId="35" borderId="14" xfId="51" applyFont="1" applyFill="1" applyBorder="1" applyAlignment="1">
      <alignment horizontal="center" vertical="center"/>
      <protection/>
    </xf>
    <xf numFmtId="0" fontId="24" fillId="33" borderId="45" xfId="51" applyFont="1" applyFill="1" applyBorder="1" applyAlignment="1">
      <alignment horizontal="center" vertical="center"/>
      <protection/>
    </xf>
    <xf numFmtId="0" fontId="24" fillId="33" borderId="46" xfId="51" applyFont="1" applyFill="1" applyBorder="1" applyAlignment="1">
      <alignment horizontal="center" vertical="center"/>
      <protection/>
    </xf>
    <xf numFmtId="0" fontId="24" fillId="33" borderId="10" xfId="5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24" fillId="33" borderId="16" xfId="51" applyFont="1" applyFill="1" applyBorder="1" applyAlignment="1">
      <alignment horizontal="center" vertical="center" wrapText="1"/>
      <protection/>
    </xf>
    <xf numFmtId="0" fontId="26" fillId="0" borderId="35" xfId="51" applyFont="1" applyBorder="1" applyAlignment="1">
      <alignment horizontal="left" vertical="center"/>
      <protection/>
    </xf>
    <xf numFmtId="0" fontId="26" fillId="0" borderId="10" xfId="51" applyFont="1" applyBorder="1" applyAlignment="1">
      <alignment horizontal="left" vertical="center"/>
      <protection/>
    </xf>
    <xf numFmtId="0" fontId="26" fillId="0" borderId="36" xfId="51" applyFont="1" applyBorder="1" applyAlignment="1">
      <alignment horizontal="left" vertical="center"/>
      <protection/>
    </xf>
    <xf numFmtId="0" fontId="28" fillId="0" borderId="0" xfId="0" applyFont="1" applyAlignment="1">
      <alignment horizontal="left" vertical="top" wrapText="1"/>
    </xf>
    <xf numFmtId="0" fontId="28" fillId="0" borderId="0" xfId="51" applyFont="1" applyAlignment="1">
      <alignment horizontal="center" vertical="center"/>
      <protection/>
    </xf>
    <xf numFmtId="0" fontId="27" fillId="0" borderId="16" xfId="51" applyFont="1" applyBorder="1" applyAlignment="1">
      <alignment horizontal="center" vertical="center"/>
      <protection/>
    </xf>
    <xf numFmtId="0" fontId="27" fillId="0" borderId="47" xfId="51" applyFont="1" applyBorder="1" applyAlignment="1">
      <alignment horizontal="center" vertical="center"/>
      <protection/>
    </xf>
    <xf numFmtId="0" fontId="23" fillId="0" borderId="4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0" borderId="28" xfId="0" applyNumberFormat="1" applyFont="1" applyBorder="1" applyAlignment="1">
      <alignment horizontal="center" vertical="center"/>
    </xf>
    <xf numFmtId="0" fontId="24" fillId="0" borderId="11" xfId="51" applyFont="1" applyBorder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27" fillId="0" borderId="48" xfId="51" applyFont="1" applyBorder="1" applyAlignment="1">
      <alignment horizontal="center" vertical="center"/>
      <protection/>
    </xf>
    <xf numFmtId="0" fontId="23" fillId="0" borderId="4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/>
    </xf>
    <xf numFmtId="0" fontId="27" fillId="12" borderId="13" xfId="0" applyFont="1" applyFill="1" applyBorder="1" applyAlignment="1">
      <alignment horizontal="left" vertical="center" wrapText="1"/>
    </xf>
    <xf numFmtId="3" fontId="1" fillId="12" borderId="13" xfId="0" applyNumberFormat="1" applyFont="1" applyFill="1" applyBorder="1" applyAlignment="1">
      <alignment horizontal="center" vertical="center"/>
    </xf>
    <xf numFmtId="0" fontId="31" fillId="19" borderId="13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3" fontId="1" fillId="19" borderId="13" xfId="0" applyNumberFormat="1" applyFont="1" applyFill="1" applyBorder="1" applyAlignment="1">
      <alignment vertical="center"/>
    </xf>
    <xf numFmtId="0" fontId="33" fillId="3" borderId="13" xfId="0" applyFon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50">
      <selection activeCell="G59" sqref="G59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8" width="11.75390625" style="1" bestFit="1" customWidth="1"/>
    <col min="19" max="16384" width="9.125" style="1" customWidth="1"/>
  </cols>
  <sheetData>
    <row r="1" spans="1:17" ht="59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9" t="s">
        <v>59</v>
      </c>
      <c r="O1" s="219"/>
      <c r="P1" s="219"/>
      <c r="Q1" s="219"/>
    </row>
    <row r="2" spans="1:17" ht="14.25" customHeight="1">
      <c r="A2" s="220" t="s">
        <v>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5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0.5" customHeight="1">
      <c r="A4" s="188" t="s">
        <v>0</v>
      </c>
      <c r="B4" s="188" t="s">
        <v>1</v>
      </c>
      <c r="C4" s="203" t="s">
        <v>2</v>
      </c>
      <c r="D4" s="203" t="s">
        <v>45</v>
      </c>
      <c r="E4" s="203" t="s">
        <v>3</v>
      </c>
      <c r="F4" s="188" t="s">
        <v>4</v>
      </c>
      <c r="G4" s="210"/>
      <c r="H4" s="207" t="s">
        <v>5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0.5" customHeight="1">
      <c r="A5" s="188"/>
      <c r="B5" s="188"/>
      <c r="C5" s="203"/>
      <c r="D5" s="203"/>
      <c r="E5" s="203"/>
      <c r="F5" s="203" t="s">
        <v>28</v>
      </c>
      <c r="G5" s="206" t="s">
        <v>46</v>
      </c>
      <c r="H5" s="207" t="s">
        <v>50</v>
      </c>
      <c r="I5" s="207"/>
      <c r="J5" s="207"/>
      <c r="K5" s="207"/>
      <c r="L5" s="207"/>
      <c r="M5" s="207"/>
      <c r="N5" s="207"/>
      <c r="O5" s="207"/>
      <c r="P5" s="207"/>
      <c r="Q5" s="207"/>
    </row>
    <row r="6" spans="1:17" ht="11.25" customHeight="1">
      <c r="A6" s="188"/>
      <c r="B6" s="188"/>
      <c r="C6" s="203"/>
      <c r="D6" s="203"/>
      <c r="E6" s="203"/>
      <c r="F6" s="203"/>
      <c r="G6" s="206"/>
      <c r="H6" s="208" t="s">
        <v>22</v>
      </c>
      <c r="I6" s="202" t="s">
        <v>6</v>
      </c>
      <c r="J6" s="202"/>
      <c r="K6" s="202"/>
      <c r="L6" s="202"/>
      <c r="M6" s="202"/>
      <c r="N6" s="202"/>
      <c r="O6" s="202"/>
      <c r="P6" s="202"/>
      <c r="Q6" s="202"/>
    </row>
    <row r="7" spans="1:17" s="2" customFormat="1" ht="12.75">
      <c r="A7" s="188"/>
      <c r="B7" s="188"/>
      <c r="C7" s="203"/>
      <c r="D7" s="203"/>
      <c r="E7" s="203"/>
      <c r="F7" s="203"/>
      <c r="G7" s="206"/>
      <c r="H7" s="208"/>
      <c r="I7" s="202" t="s">
        <v>7</v>
      </c>
      <c r="J7" s="202"/>
      <c r="K7" s="202"/>
      <c r="L7" s="202"/>
      <c r="M7" s="202"/>
      <c r="N7" s="202" t="s">
        <v>8</v>
      </c>
      <c r="O7" s="202"/>
      <c r="P7" s="202"/>
      <c r="Q7" s="202"/>
    </row>
    <row r="8" spans="1:17" ht="18">
      <c r="A8" s="188"/>
      <c r="B8" s="188"/>
      <c r="C8" s="203"/>
      <c r="D8" s="203"/>
      <c r="E8" s="203"/>
      <c r="F8" s="203"/>
      <c r="G8" s="206"/>
      <c r="H8" s="208"/>
      <c r="I8" s="209" t="s">
        <v>18</v>
      </c>
      <c r="J8" s="215"/>
      <c r="K8" s="202" t="s">
        <v>9</v>
      </c>
      <c r="L8" s="202"/>
      <c r="M8" s="202"/>
      <c r="N8" s="97" t="s">
        <v>19</v>
      </c>
      <c r="O8" s="208" t="s">
        <v>9</v>
      </c>
      <c r="P8" s="208"/>
      <c r="Q8" s="208"/>
    </row>
    <row r="9" spans="1:17" ht="12.75">
      <c r="A9" s="188"/>
      <c r="B9" s="188"/>
      <c r="C9" s="203"/>
      <c r="D9" s="203"/>
      <c r="E9" s="203"/>
      <c r="F9" s="203"/>
      <c r="G9" s="206"/>
      <c r="H9" s="209"/>
      <c r="I9" s="198" t="s">
        <v>53</v>
      </c>
      <c r="J9" s="200" t="s">
        <v>54</v>
      </c>
      <c r="K9" s="213" t="s">
        <v>10</v>
      </c>
      <c r="L9" s="211" t="s">
        <v>12</v>
      </c>
      <c r="M9" s="212"/>
      <c r="N9" s="96"/>
      <c r="O9" s="97"/>
      <c r="P9" s="97"/>
      <c r="Q9" s="97"/>
    </row>
    <row r="10" spans="1:17" ht="30">
      <c r="A10" s="188"/>
      <c r="B10" s="188"/>
      <c r="C10" s="203"/>
      <c r="D10" s="203"/>
      <c r="E10" s="203"/>
      <c r="F10" s="203"/>
      <c r="G10" s="206"/>
      <c r="H10" s="209"/>
      <c r="I10" s="199"/>
      <c r="J10" s="201"/>
      <c r="K10" s="214"/>
      <c r="L10" s="104" t="s">
        <v>53</v>
      </c>
      <c r="M10" s="105" t="s">
        <v>54</v>
      </c>
      <c r="N10" s="96"/>
      <c r="O10" s="100" t="s">
        <v>11</v>
      </c>
      <c r="P10" s="10" t="s">
        <v>10</v>
      </c>
      <c r="Q10" s="10" t="s">
        <v>12</v>
      </c>
    </row>
    <row r="11" spans="1:17" ht="10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2">
        <v>7</v>
      </c>
      <c r="H11" s="101">
        <v>8</v>
      </c>
      <c r="I11" s="204">
        <v>9</v>
      </c>
      <c r="J11" s="205"/>
      <c r="K11" s="103">
        <v>10</v>
      </c>
      <c r="L11" s="204">
        <v>11</v>
      </c>
      <c r="M11" s="205"/>
      <c r="N11" s="102">
        <v>12</v>
      </c>
      <c r="O11" s="13">
        <v>13</v>
      </c>
      <c r="P11" s="13">
        <v>14</v>
      </c>
      <c r="Q11" s="13">
        <v>15</v>
      </c>
    </row>
    <row r="12" spans="1:18" ht="18" customHeight="1">
      <c r="A12" s="14"/>
      <c r="B12" s="15" t="s">
        <v>13</v>
      </c>
      <c r="C12" s="16"/>
      <c r="D12" s="17"/>
      <c r="E12" s="18">
        <f aca="true" t="shared" si="0" ref="E12:Q12">E20+E25+E15+E31</f>
        <v>3362915</v>
      </c>
      <c r="F12" s="18">
        <f t="shared" si="0"/>
        <v>521763</v>
      </c>
      <c r="G12" s="18">
        <f t="shared" si="0"/>
        <v>2841152</v>
      </c>
      <c r="H12" s="18">
        <f t="shared" si="0"/>
        <v>1982919</v>
      </c>
      <c r="I12" s="18">
        <f t="shared" si="0"/>
        <v>139757</v>
      </c>
      <c r="J12" s="18">
        <f t="shared" si="0"/>
        <v>162997</v>
      </c>
      <c r="K12" s="18">
        <f t="shared" si="0"/>
        <v>0</v>
      </c>
      <c r="L12" s="18">
        <f t="shared" si="0"/>
        <v>139757</v>
      </c>
      <c r="M12" s="18">
        <f t="shared" si="0"/>
        <v>162997</v>
      </c>
      <c r="N12" s="18">
        <f t="shared" si="0"/>
        <v>1680165</v>
      </c>
      <c r="O12" s="18">
        <f t="shared" si="0"/>
        <v>0</v>
      </c>
      <c r="P12" s="18">
        <f t="shared" si="0"/>
        <v>0</v>
      </c>
      <c r="Q12" s="18">
        <f t="shared" si="0"/>
        <v>1680165</v>
      </c>
      <c r="R12" s="4">
        <f>Q12+M12+L12</f>
        <v>1982919</v>
      </c>
    </row>
    <row r="13" spans="1:17" ht="18" customHeight="1">
      <c r="A13" s="127"/>
      <c r="B13" s="95" t="s">
        <v>15</v>
      </c>
      <c r="C13" s="172" t="s">
        <v>20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1:17" ht="30.75" customHeight="1">
      <c r="A14" s="163" t="s">
        <v>14</v>
      </c>
      <c r="B14" s="20" t="s">
        <v>16</v>
      </c>
      <c r="C14" s="166" t="s">
        <v>72</v>
      </c>
      <c r="D14" s="167"/>
      <c r="E14" s="168" t="s">
        <v>74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</row>
    <row r="15" spans="1:17" ht="18" customHeight="1">
      <c r="A15" s="164"/>
      <c r="B15" s="21" t="s">
        <v>17</v>
      </c>
      <c r="C15" s="22"/>
      <c r="D15" s="23"/>
      <c r="E15" s="40">
        <f>SUM(E16:E17)</f>
        <v>4340</v>
      </c>
      <c r="F15" s="40">
        <f>SUM(F16:F17)</f>
        <v>4340</v>
      </c>
      <c r="G15" s="41">
        <f>SUM(G16:G17)</f>
        <v>0</v>
      </c>
      <c r="H15" s="42">
        <f>SUM(H16:H17)</f>
        <v>2480</v>
      </c>
      <c r="I15" s="110">
        <f>SUM(I16:I17)</f>
        <v>0</v>
      </c>
      <c r="J15" s="110">
        <f>J16</f>
        <v>2480</v>
      </c>
      <c r="K15" s="42"/>
      <c r="L15" s="110">
        <f>L16</f>
        <v>0</v>
      </c>
      <c r="M15" s="110">
        <f>M16</f>
        <v>2480</v>
      </c>
      <c r="N15" s="42"/>
      <c r="O15" s="42"/>
      <c r="P15" s="42"/>
      <c r="Q15" s="42"/>
    </row>
    <row r="16" spans="1:17" ht="18" customHeight="1">
      <c r="A16" s="164"/>
      <c r="B16" s="24" t="s">
        <v>51</v>
      </c>
      <c r="C16" s="25"/>
      <c r="D16" s="22"/>
      <c r="E16" s="43">
        <f>F16+G16</f>
        <v>2480</v>
      </c>
      <c r="F16" s="43">
        <f>I16+J16</f>
        <v>2480</v>
      </c>
      <c r="G16" s="44">
        <f>N16</f>
        <v>0</v>
      </c>
      <c r="H16" s="45">
        <f>I16+N16+J16</f>
        <v>2480</v>
      </c>
      <c r="I16" s="111">
        <f>L16</f>
        <v>0</v>
      </c>
      <c r="J16" s="111">
        <f>M16</f>
        <v>2480</v>
      </c>
      <c r="K16" s="45"/>
      <c r="L16" s="111"/>
      <c r="M16" s="111">
        <v>2480</v>
      </c>
      <c r="N16" s="45"/>
      <c r="O16" s="45"/>
      <c r="P16" s="45"/>
      <c r="Q16" s="45"/>
    </row>
    <row r="17" spans="1:17" ht="18" customHeight="1">
      <c r="A17" s="165"/>
      <c r="B17" s="36" t="s">
        <v>39</v>
      </c>
      <c r="C17" s="37"/>
      <c r="D17" s="37"/>
      <c r="E17" s="38">
        <f>F17+G17</f>
        <v>1860</v>
      </c>
      <c r="F17" s="38">
        <v>1860</v>
      </c>
      <c r="G17" s="39"/>
      <c r="H17" s="69"/>
      <c r="I17" s="115"/>
      <c r="J17" s="115"/>
      <c r="K17" s="35"/>
      <c r="L17" s="108"/>
      <c r="M17" s="115"/>
      <c r="N17" s="69"/>
      <c r="O17" s="35"/>
      <c r="P17" s="35"/>
      <c r="Q17" s="69"/>
    </row>
    <row r="18" spans="1:17" ht="5.25" customHeight="1">
      <c r="A18" s="131"/>
      <c r="B18" s="127"/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30"/>
    </row>
    <row r="19" spans="1:17" ht="19.5" customHeight="1">
      <c r="A19" s="163" t="s">
        <v>24</v>
      </c>
      <c r="B19" s="20" t="s">
        <v>16</v>
      </c>
      <c r="C19" s="166" t="s">
        <v>27</v>
      </c>
      <c r="D19" s="167"/>
      <c r="E19" s="168" t="s">
        <v>47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</row>
    <row r="20" spans="1:18" ht="12.75" customHeight="1">
      <c r="A20" s="164"/>
      <c r="B20" s="21" t="s">
        <v>17</v>
      </c>
      <c r="C20" s="22"/>
      <c r="D20" s="23"/>
      <c r="E20" s="40">
        <f>SUM(E21:E22)</f>
        <v>2085582</v>
      </c>
      <c r="F20" s="40">
        <f aca="true" t="shared" si="1" ref="F20:Q20">SUM(F21:F22)</f>
        <v>312837</v>
      </c>
      <c r="G20" s="41">
        <f t="shared" si="1"/>
        <v>1772745</v>
      </c>
      <c r="H20" s="42">
        <f t="shared" si="1"/>
        <v>931715</v>
      </c>
      <c r="I20" s="110">
        <f t="shared" si="1"/>
        <v>139757</v>
      </c>
      <c r="J20" s="110"/>
      <c r="K20" s="42"/>
      <c r="L20" s="110">
        <f>L21</f>
        <v>139757</v>
      </c>
      <c r="M20" s="110"/>
      <c r="N20" s="42">
        <f t="shared" si="1"/>
        <v>791958</v>
      </c>
      <c r="O20" s="42"/>
      <c r="P20" s="42"/>
      <c r="Q20" s="42">
        <f t="shared" si="1"/>
        <v>791958</v>
      </c>
      <c r="R20" s="4"/>
    </row>
    <row r="21" spans="1:17" ht="12.75" customHeight="1">
      <c r="A21" s="164"/>
      <c r="B21" s="24" t="s">
        <v>51</v>
      </c>
      <c r="C21" s="25"/>
      <c r="D21" s="22"/>
      <c r="E21" s="43">
        <f>F21+G21</f>
        <v>931715</v>
      </c>
      <c r="F21" s="43">
        <f>I21+J21</f>
        <v>139757</v>
      </c>
      <c r="G21" s="44">
        <f>N21</f>
        <v>791958</v>
      </c>
      <c r="H21" s="45">
        <f>I21+N21+J21</f>
        <v>931715</v>
      </c>
      <c r="I21" s="111">
        <f>L21</f>
        <v>139757</v>
      </c>
      <c r="J21" s="111"/>
      <c r="K21" s="45"/>
      <c r="L21" s="111">
        <v>139757</v>
      </c>
      <c r="M21" s="111"/>
      <c r="N21" s="45">
        <f>Q21</f>
        <v>791958</v>
      </c>
      <c r="O21" s="45"/>
      <c r="P21" s="45"/>
      <c r="Q21" s="45">
        <v>791958</v>
      </c>
    </row>
    <row r="22" spans="1:17" ht="12.75" customHeight="1">
      <c r="A22" s="165"/>
      <c r="B22" s="36" t="s">
        <v>39</v>
      </c>
      <c r="C22" s="37"/>
      <c r="D22" s="37"/>
      <c r="E22" s="38">
        <f>F22+G22</f>
        <v>1153867</v>
      </c>
      <c r="F22" s="38">
        <v>173080</v>
      </c>
      <c r="G22" s="39">
        <v>980787</v>
      </c>
      <c r="H22" s="69"/>
      <c r="I22" s="115"/>
      <c r="J22" s="115"/>
      <c r="K22" s="35"/>
      <c r="L22" s="108"/>
      <c r="M22" s="115"/>
      <c r="N22" s="69"/>
      <c r="O22" s="35"/>
      <c r="P22" s="35"/>
      <c r="Q22" s="69"/>
    </row>
    <row r="23" spans="1:17" ht="5.25" customHeight="1">
      <c r="A23" s="141"/>
      <c r="B23" s="146"/>
      <c r="C23" s="147"/>
      <c r="D23" s="148"/>
      <c r="E23" s="143"/>
      <c r="F23" s="149"/>
      <c r="G23" s="149"/>
      <c r="H23" s="150"/>
      <c r="I23" s="151"/>
      <c r="J23" s="151"/>
      <c r="K23" s="152"/>
      <c r="L23" s="153"/>
      <c r="M23" s="151"/>
      <c r="N23" s="150"/>
      <c r="O23" s="152"/>
      <c r="P23" s="152"/>
      <c r="Q23" s="154"/>
    </row>
    <row r="24" spans="1:17" ht="19.5" customHeight="1">
      <c r="A24" s="163" t="s">
        <v>70</v>
      </c>
      <c r="B24" s="48" t="s">
        <v>16</v>
      </c>
      <c r="C24" s="166" t="s">
        <v>27</v>
      </c>
      <c r="D24" s="167"/>
      <c r="E24" s="168" t="s">
        <v>38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</row>
    <row r="25" spans="1:17" ht="15.75" customHeight="1">
      <c r="A25" s="171"/>
      <c r="B25" s="21" t="s">
        <v>17</v>
      </c>
      <c r="C25" s="22"/>
      <c r="D25" s="23"/>
      <c r="E25" s="40">
        <f>SUM(E26:E28)</f>
        <v>1256950</v>
      </c>
      <c r="F25" s="40">
        <f>SUM(F26:F28)</f>
        <v>188543</v>
      </c>
      <c r="G25" s="40">
        <f>SUM(G26:G28)</f>
        <v>1068407</v>
      </c>
      <c r="H25" s="40">
        <f>SUM(H26:H28)</f>
        <v>1044950</v>
      </c>
      <c r="I25" s="110"/>
      <c r="J25" s="110">
        <f>M25</f>
        <v>156743</v>
      </c>
      <c r="K25" s="42"/>
      <c r="L25" s="110"/>
      <c r="M25" s="110">
        <f>SUM(M26:M27)</f>
        <v>156743</v>
      </c>
      <c r="N25" s="42">
        <f>SUM(N26:N27)</f>
        <v>888207</v>
      </c>
      <c r="O25" s="42"/>
      <c r="P25" s="42"/>
      <c r="Q25" s="42">
        <f>SUM(Q26:Q27)</f>
        <v>888207</v>
      </c>
    </row>
    <row r="26" spans="1:17" ht="15" customHeight="1">
      <c r="A26" s="171"/>
      <c r="B26" s="24" t="s">
        <v>51</v>
      </c>
      <c r="C26" s="25"/>
      <c r="D26" s="22"/>
      <c r="E26" s="43">
        <f>F26+G26</f>
        <v>1044950</v>
      </c>
      <c r="F26" s="43">
        <f>J26</f>
        <v>156743</v>
      </c>
      <c r="G26" s="44">
        <f>N26</f>
        <v>888207</v>
      </c>
      <c r="H26" s="45">
        <f>I26+N26+J26</f>
        <v>1044950</v>
      </c>
      <c r="I26" s="111"/>
      <c r="J26" s="111">
        <f>M26</f>
        <v>156743</v>
      </c>
      <c r="K26" s="45"/>
      <c r="L26" s="111"/>
      <c r="M26" s="111">
        <v>156743</v>
      </c>
      <c r="N26" s="45">
        <f>Q26</f>
        <v>888207</v>
      </c>
      <c r="O26" s="45"/>
      <c r="P26" s="45"/>
      <c r="Q26" s="45">
        <v>888207</v>
      </c>
    </row>
    <row r="27" spans="1:17" ht="15.75" customHeight="1">
      <c r="A27" s="171"/>
      <c r="B27" s="24" t="s">
        <v>39</v>
      </c>
      <c r="C27" s="25"/>
      <c r="D27" s="25"/>
      <c r="E27" s="43">
        <f>F27+G27</f>
        <v>166000</v>
      </c>
      <c r="F27" s="26">
        <v>24900</v>
      </c>
      <c r="G27" s="27">
        <v>141100</v>
      </c>
      <c r="H27" s="28"/>
      <c r="I27" s="106"/>
      <c r="J27" s="106"/>
      <c r="K27" s="29"/>
      <c r="L27" s="112"/>
      <c r="M27" s="106"/>
      <c r="N27" s="28"/>
      <c r="O27" s="29"/>
      <c r="P27" s="29"/>
      <c r="Q27" s="28"/>
    </row>
    <row r="28" spans="1:18" ht="12.75" customHeight="1">
      <c r="A28" s="171"/>
      <c r="B28" s="19" t="s">
        <v>29</v>
      </c>
      <c r="C28" s="32"/>
      <c r="D28" s="32"/>
      <c r="E28" s="43">
        <f>F28+G28</f>
        <v>46000</v>
      </c>
      <c r="F28" s="33">
        <v>6900</v>
      </c>
      <c r="G28" s="27">
        <v>39100</v>
      </c>
      <c r="H28" s="28"/>
      <c r="I28" s="121"/>
      <c r="J28" s="122"/>
      <c r="K28" s="31"/>
      <c r="L28" s="109"/>
      <c r="M28" s="107"/>
      <c r="N28" s="30"/>
      <c r="O28" s="31"/>
      <c r="P28" s="31"/>
      <c r="Q28" s="30"/>
      <c r="R28" s="4">
        <f>G25+F25</f>
        <v>1256950</v>
      </c>
    </row>
    <row r="29" spans="1:17" ht="4.5" customHeight="1">
      <c r="A29" s="155"/>
      <c r="B29" s="156"/>
      <c r="C29" s="157"/>
      <c r="D29" s="157"/>
      <c r="E29" s="158"/>
      <c r="F29" s="158"/>
      <c r="G29" s="158"/>
      <c r="H29" s="159"/>
      <c r="I29" s="160"/>
      <c r="J29" s="160"/>
      <c r="K29" s="159"/>
      <c r="L29" s="160"/>
      <c r="M29" s="160"/>
      <c r="N29" s="159"/>
      <c r="O29" s="159"/>
      <c r="P29" s="159"/>
      <c r="Q29" s="159"/>
    </row>
    <row r="30" spans="1:17" ht="19.5" customHeight="1">
      <c r="A30" s="163" t="s">
        <v>71</v>
      </c>
      <c r="B30" s="20" t="s">
        <v>16</v>
      </c>
      <c r="C30" s="166" t="s">
        <v>73</v>
      </c>
      <c r="D30" s="167"/>
      <c r="E30" s="168" t="s">
        <v>75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1:17" ht="12.75" customHeight="1">
      <c r="A31" s="164"/>
      <c r="B31" s="21" t="s">
        <v>17</v>
      </c>
      <c r="C31" s="22"/>
      <c r="D31" s="23"/>
      <c r="E31" s="40">
        <f>SUM(E32:E33)</f>
        <v>16043</v>
      </c>
      <c r="F31" s="40">
        <f>SUM(F32:F33)</f>
        <v>16043</v>
      </c>
      <c r="G31" s="41">
        <f>SUM(G32:G33)</f>
        <v>0</v>
      </c>
      <c r="H31" s="42">
        <f>SUM(H32:H33)</f>
        <v>3774</v>
      </c>
      <c r="I31" s="110">
        <f>SUM(I32:I33)</f>
        <v>0</v>
      </c>
      <c r="J31" s="110">
        <f>J32</f>
        <v>3774</v>
      </c>
      <c r="K31" s="42"/>
      <c r="L31" s="110">
        <f>L32</f>
        <v>0</v>
      </c>
      <c r="M31" s="110">
        <f>M32</f>
        <v>3774</v>
      </c>
      <c r="N31" s="42"/>
      <c r="O31" s="42"/>
      <c r="P31" s="42"/>
      <c r="Q31" s="42"/>
    </row>
    <row r="32" spans="1:17" ht="12.75" customHeight="1">
      <c r="A32" s="164"/>
      <c r="B32" s="24" t="s">
        <v>51</v>
      </c>
      <c r="C32" s="25"/>
      <c r="D32" s="22"/>
      <c r="E32" s="43">
        <f>F32+G32</f>
        <v>3774</v>
      </c>
      <c r="F32" s="43">
        <f>I32+J32</f>
        <v>3774</v>
      </c>
      <c r="G32" s="44">
        <f>N32</f>
        <v>0</v>
      </c>
      <c r="H32" s="45">
        <f>I32+N32+J32</f>
        <v>3774</v>
      </c>
      <c r="I32" s="111">
        <f>L32</f>
        <v>0</v>
      </c>
      <c r="J32" s="111">
        <f>M32</f>
        <v>3774</v>
      </c>
      <c r="K32" s="45"/>
      <c r="L32" s="111"/>
      <c r="M32" s="111">
        <v>3774</v>
      </c>
      <c r="N32" s="45"/>
      <c r="O32" s="45"/>
      <c r="P32" s="45"/>
      <c r="Q32" s="45"/>
    </row>
    <row r="33" spans="1:17" ht="12.75" customHeight="1">
      <c r="A33" s="165"/>
      <c r="B33" s="36" t="s">
        <v>39</v>
      </c>
      <c r="C33" s="37"/>
      <c r="D33" s="37"/>
      <c r="E33" s="38">
        <f>F33+G33</f>
        <v>12269</v>
      </c>
      <c r="F33" s="38">
        <v>12269</v>
      </c>
      <c r="G33" s="39"/>
      <c r="H33" s="69"/>
      <c r="I33" s="115"/>
      <c r="J33" s="115"/>
      <c r="K33" s="35"/>
      <c r="L33" s="108"/>
      <c r="M33" s="115"/>
      <c r="N33" s="69"/>
      <c r="O33" s="35"/>
      <c r="P33" s="35"/>
      <c r="Q33" s="69"/>
    </row>
    <row r="34" spans="1:17" ht="2.25" customHeight="1">
      <c r="A34" s="142"/>
      <c r="B34" s="47"/>
      <c r="C34" s="46"/>
      <c r="D34" s="92"/>
      <c r="E34" s="49"/>
      <c r="F34" s="49"/>
      <c r="G34" s="143"/>
      <c r="H34" s="144"/>
      <c r="I34" s="145"/>
      <c r="J34" s="145"/>
      <c r="K34" s="144"/>
      <c r="L34" s="145"/>
      <c r="M34" s="145"/>
      <c r="N34" s="144"/>
      <c r="O34" s="144"/>
      <c r="P34" s="144"/>
      <c r="Q34" s="144"/>
    </row>
    <row r="35" spans="1:17" ht="15" customHeight="1">
      <c r="A35" s="189" t="s">
        <v>21</v>
      </c>
      <c r="B35" s="190"/>
      <c r="C35" s="190"/>
      <c r="D35" s="191"/>
      <c r="E35" s="50">
        <f aca="true" t="shared" si="2" ref="E35:N35">E12</f>
        <v>3362915</v>
      </c>
      <c r="F35" s="50">
        <f t="shared" si="2"/>
        <v>521763</v>
      </c>
      <c r="G35" s="51">
        <f t="shared" si="2"/>
        <v>2841152</v>
      </c>
      <c r="H35" s="50">
        <f t="shared" si="2"/>
        <v>1982919</v>
      </c>
      <c r="I35" s="123">
        <f t="shared" si="2"/>
        <v>139757</v>
      </c>
      <c r="J35" s="123">
        <f t="shared" si="2"/>
        <v>162997</v>
      </c>
      <c r="K35" s="123"/>
      <c r="L35" s="123">
        <f t="shared" si="2"/>
        <v>139757</v>
      </c>
      <c r="M35" s="123">
        <f t="shared" si="2"/>
        <v>162997</v>
      </c>
      <c r="N35" s="50">
        <f t="shared" si="2"/>
        <v>1680165</v>
      </c>
      <c r="O35" s="50"/>
      <c r="P35" s="50"/>
      <c r="Q35" s="52">
        <f>Q12</f>
        <v>1680165</v>
      </c>
    </row>
    <row r="36" spans="1:18" ht="11.25" customHeight="1">
      <c r="A36" s="53"/>
      <c r="B36" s="53"/>
      <c r="C36" s="53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3"/>
    </row>
    <row r="37" spans="1:18" ht="20.25" customHeight="1">
      <c r="A37" s="56">
        <v>2</v>
      </c>
      <c r="B37" s="216" t="s">
        <v>48</v>
      </c>
      <c r="C37" s="217"/>
      <c r="D37" s="218"/>
      <c r="E37" s="57">
        <f>E72+E49+E43+E58+E53+E65</f>
        <v>1317172</v>
      </c>
      <c r="F37" s="57">
        <f aca="true" t="shared" si="3" ref="F37:Q37">F72+F49+F43+F58+F53+F65</f>
        <v>317962</v>
      </c>
      <c r="G37" s="57">
        <f t="shared" si="3"/>
        <v>999210</v>
      </c>
      <c r="H37" s="57">
        <f t="shared" si="3"/>
        <v>961378</v>
      </c>
      <c r="I37" s="57">
        <f t="shared" si="3"/>
        <v>14760</v>
      </c>
      <c r="J37" s="57">
        <f t="shared" si="3"/>
        <v>233339</v>
      </c>
      <c r="K37" s="57">
        <f t="shared" si="3"/>
        <v>0</v>
      </c>
      <c r="L37" s="57">
        <f t="shared" si="3"/>
        <v>14760</v>
      </c>
      <c r="M37" s="57">
        <f t="shared" si="3"/>
        <v>233339</v>
      </c>
      <c r="N37" s="57">
        <f t="shared" si="3"/>
        <v>713279</v>
      </c>
      <c r="O37" s="57">
        <f t="shared" si="3"/>
        <v>0</v>
      </c>
      <c r="P37" s="57">
        <f t="shared" si="3"/>
        <v>0</v>
      </c>
      <c r="Q37" s="57">
        <f t="shared" si="3"/>
        <v>713279</v>
      </c>
      <c r="R37" s="4">
        <f>N37+L37+M37</f>
        <v>961378</v>
      </c>
    </row>
    <row r="38" spans="1:17" ht="15" customHeight="1">
      <c r="A38" s="20"/>
      <c r="B38" s="20" t="s">
        <v>25</v>
      </c>
      <c r="C38" s="177" t="s">
        <v>30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221"/>
    </row>
    <row r="39" spans="1:17" ht="13.5" customHeight="1">
      <c r="A39" s="185" t="s">
        <v>23</v>
      </c>
      <c r="B39" s="58" t="s">
        <v>15</v>
      </c>
      <c r="C39" s="195" t="s">
        <v>31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7"/>
    </row>
    <row r="40" spans="1:17" ht="12.75" customHeight="1">
      <c r="A40" s="233"/>
      <c r="B40" s="21" t="s">
        <v>34</v>
      </c>
      <c r="C40" s="59"/>
      <c r="D40" s="235" t="s">
        <v>36</v>
      </c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</row>
    <row r="41" spans="1:23" ht="14.25" customHeight="1">
      <c r="A41" s="233"/>
      <c r="B41" s="7" t="s">
        <v>35</v>
      </c>
      <c r="C41" s="60"/>
      <c r="D41" s="222" t="s">
        <v>37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4"/>
      <c r="W41" s="1" t="s">
        <v>58</v>
      </c>
    </row>
    <row r="42" spans="1:17" ht="21" customHeight="1">
      <c r="A42" s="186"/>
      <c r="B42" s="48" t="s">
        <v>16</v>
      </c>
      <c r="C42" s="183" t="s">
        <v>33</v>
      </c>
      <c r="D42" s="184"/>
      <c r="E42" s="168" t="s">
        <v>32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6"/>
    </row>
    <row r="43" spans="1:17" ht="14.25" customHeight="1">
      <c r="A43" s="186"/>
      <c r="B43" s="7" t="s">
        <v>17</v>
      </c>
      <c r="C43" s="61"/>
      <c r="D43" s="61"/>
      <c r="E43" s="62">
        <f>E44+E45</f>
        <v>558420</v>
      </c>
      <c r="F43" s="62">
        <f>F44+F45</f>
        <v>172520</v>
      </c>
      <c r="G43" s="62">
        <f>G44+G45</f>
        <v>385900</v>
      </c>
      <c r="H43" s="62">
        <f>H44+H45</f>
        <v>558420</v>
      </c>
      <c r="I43" s="113">
        <f>I44+I45</f>
        <v>0</v>
      </c>
      <c r="J43" s="113">
        <f>J44</f>
        <v>172520</v>
      </c>
      <c r="K43" s="63"/>
      <c r="L43" s="113"/>
      <c r="M43" s="113">
        <f>M44</f>
        <v>172520</v>
      </c>
      <c r="N43" s="63">
        <f>N44</f>
        <v>385900</v>
      </c>
      <c r="O43" s="63"/>
      <c r="P43" s="63"/>
      <c r="Q43" s="63">
        <f>Q44</f>
        <v>385900</v>
      </c>
    </row>
    <row r="44" spans="1:17" ht="14.25" customHeight="1">
      <c r="A44" s="186"/>
      <c r="B44" s="58" t="s">
        <v>51</v>
      </c>
      <c r="C44" s="64"/>
      <c r="D44" s="64"/>
      <c r="E44" s="65">
        <f>F44+G44</f>
        <v>558420</v>
      </c>
      <c r="F44" s="65">
        <f>I43+J43</f>
        <v>172520</v>
      </c>
      <c r="G44" s="66">
        <f>Q44</f>
        <v>385900</v>
      </c>
      <c r="H44" s="67">
        <f>I44+N44+J44</f>
        <v>558420</v>
      </c>
      <c r="I44" s="114">
        <f>L44</f>
        <v>0</v>
      </c>
      <c r="J44" s="114">
        <f>M44</f>
        <v>172520</v>
      </c>
      <c r="K44" s="67"/>
      <c r="L44" s="114"/>
      <c r="M44" s="114">
        <v>172520</v>
      </c>
      <c r="N44" s="67">
        <f>Q44</f>
        <v>385900</v>
      </c>
      <c r="O44" s="68"/>
      <c r="P44" s="68"/>
      <c r="Q44" s="67">
        <v>385900</v>
      </c>
    </row>
    <row r="45" spans="1:17" ht="8.25" customHeight="1">
      <c r="A45" s="186"/>
      <c r="B45" s="19"/>
      <c r="C45" s="32"/>
      <c r="D45" s="32"/>
      <c r="E45" s="33"/>
      <c r="F45" s="33"/>
      <c r="G45" s="34"/>
      <c r="H45" s="69"/>
      <c r="I45" s="115"/>
      <c r="J45" s="115"/>
      <c r="K45" s="35"/>
      <c r="L45" s="108"/>
      <c r="M45" s="115"/>
      <c r="N45" s="69"/>
      <c r="O45" s="35"/>
      <c r="P45" s="35"/>
      <c r="Q45" s="69"/>
    </row>
    <row r="46" spans="1:17" ht="15" customHeight="1">
      <c r="A46" s="20"/>
      <c r="B46" s="20" t="s">
        <v>25</v>
      </c>
      <c r="C46" s="177" t="s">
        <v>26</v>
      </c>
      <c r="D46" s="178"/>
      <c r="E46" s="178"/>
      <c r="F46" s="178"/>
      <c r="G46" s="178"/>
      <c r="H46" s="179"/>
      <c r="I46" s="179"/>
      <c r="J46" s="179"/>
      <c r="K46" s="179"/>
      <c r="L46" s="179"/>
      <c r="M46" s="179"/>
      <c r="N46" s="179"/>
      <c r="O46" s="179"/>
      <c r="P46" s="179"/>
      <c r="Q46" s="180"/>
    </row>
    <row r="47" spans="1:17" ht="13.5" customHeight="1">
      <c r="A47" s="185" t="s">
        <v>64</v>
      </c>
      <c r="B47" s="8" t="s">
        <v>15</v>
      </c>
      <c r="C47" s="172" t="s">
        <v>20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4"/>
    </row>
    <row r="48" spans="1:17" ht="20.25" customHeight="1">
      <c r="A48" s="186"/>
      <c r="B48" s="48" t="s">
        <v>16</v>
      </c>
      <c r="C48" s="183" t="s">
        <v>27</v>
      </c>
      <c r="D48" s="184"/>
      <c r="E48" s="168" t="s">
        <v>47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6"/>
    </row>
    <row r="49" spans="1:17" ht="14.25" customHeight="1">
      <c r="A49" s="186"/>
      <c r="B49" s="7" t="s">
        <v>17</v>
      </c>
      <c r="C49" s="61"/>
      <c r="D49" s="61"/>
      <c r="E49" s="62">
        <f aca="true" t="shared" si="4" ref="E49:Q49">SUM(E50:E51)</f>
        <v>90855</v>
      </c>
      <c r="F49" s="62">
        <f t="shared" si="4"/>
        <v>13628</v>
      </c>
      <c r="G49" s="70">
        <f t="shared" si="4"/>
        <v>77227</v>
      </c>
      <c r="H49" s="63">
        <f t="shared" si="4"/>
        <v>0</v>
      </c>
      <c r="I49" s="113">
        <f t="shared" si="4"/>
        <v>0</v>
      </c>
      <c r="J49" s="113">
        <f>J50</f>
        <v>0</v>
      </c>
      <c r="K49" s="63">
        <f t="shared" si="4"/>
        <v>0</v>
      </c>
      <c r="L49" s="113">
        <f>L50</f>
        <v>0</v>
      </c>
      <c r="M49" s="113">
        <f t="shared" si="4"/>
        <v>0</v>
      </c>
      <c r="N49" s="63">
        <f t="shared" si="4"/>
        <v>0</v>
      </c>
      <c r="O49" s="63">
        <f t="shared" si="4"/>
        <v>0</v>
      </c>
      <c r="P49" s="63">
        <f t="shared" si="4"/>
        <v>0</v>
      </c>
      <c r="Q49" s="63">
        <f t="shared" si="4"/>
        <v>0</v>
      </c>
    </row>
    <row r="50" spans="1:17" ht="10.5" customHeight="1">
      <c r="A50" s="186"/>
      <c r="B50" s="58" t="s">
        <v>51</v>
      </c>
      <c r="C50" s="64"/>
      <c r="D50" s="64"/>
      <c r="E50" s="65">
        <f>F50+G50</f>
        <v>0</v>
      </c>
      <c r="F50" s="65">
        <f>I50+J50</f>
        <v>0</v>
      </c>
      <c r="G50" s="66">
        <f>N50</f>
        <v>0</v>
      </c>
      <c r="H50" s="67">
        <f>I50+N50+J50</f>
        <v>0</v>
      </c>
      <c r="I50" s="114">
        <f>L50</f>
        <v>0</v>
      </c>
      <c r="J50" s="114">
        <f>M50</f>
        <v>0</v>
      </c>
      <c r="K50" s="67"/>
      <c r="L50" s="114"/>
      <c r="M50" s="114"/>
      <c r="N50" s="67">
        <f>Q50</f>
        <v>0</v>
      </c>
      <c r="O50" s="68"/>
      <c r="P50" s="68"/>
      <c r="Q50" s="67"/>
    </row>
    <row r="51" spans="1:17" ht="14.25" customHeight="1">
      <c r="A51" s="187"/>
      <c r="B51" s="19" t="s">
        <v>39</v>
      </c>
      <c r="C51" s="32"/>
      <c r="D51" s="32"/>
      <c r="E51" s="65">
        <f>F51+G51</f>
        <v>90855</v>
      </c>
      <c r="F51" s="65">
        <v>13628</v>
      </c>
      <c r="G51" s="66">
        <v>77227</v>
      </c>
      <c r="H51" s="69"/>
      <c r="I51" s="115"/>
      <c r="J51" s="115"/>
      <c r="K51" s="35"/>
      <c r="L51" s="108"/>
      <c r="M51" s="115"/>
      <c r="N51" s="69"/>
      <c r="O51" s="35"/>
      <c r="P51" s="35"/>
      <c r="Q51" s="69"/>
    </row>
    <row r="52" spans="1:17" ht="20.25" customHeight="1">
      <c r="A52" s="181" t="s">
        <v>65</v>
      </c>
      <c r="B52" s="48" t="s">
        <v>16</v>
      </c>
      <c r="C52" s="183" t="s">
        <v>55</v>
      </c>
      <c r="D52" s="184"/>
      <c r="E52" s="168" t="s">
        <v>56</v>
      </c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6"/>
    </row>
    <row r="53" spans="1:17" ht="12.75" customHeight="1">
      <c r="A53" s="181"/>
      <c r="B53" s="124" t="s">
        <v>17</v>
      </c>
      <c r="C53" s="61"/>
      <c r="D53" s="61"/>
      <c r="E53" s="62">
        <f>SUM(E54:E55)</f>
        <v>6000</v>
      </c>
      <c r="F53" s="62">
        <f>SUM(F54:F55)</f>
        <v>901</v>
      </c>
      <c r="G53" s="70">
        <f>SUM(G54:G55)</f>
        <v>5099</v>
      </c>
      <c r="H53" s="63">
        <f>SUM(H54:H55)</f>
        <v>6000</v>
      </c>
      <c r="I53" s="113">
        <f>SUM(I54:I55)</f>
        <v>901</v>
      </c>
      <c r="J53" s="113">
        <f>J54</f>
        <v>0</v>
      </c>
      <c r="K53" s="63">
        <f>SUM(K54:K55)</f>
        <v>0</v>
      </c>
      <c r="L53" s="113">
        <f>L54</f>
        <v>901</v>
      </c>
      <c r="M53" s="113">
        <f>SUM(M54:M55)</f>
        <v>0</v>
      </c>
      <c r="N53" s="63">
        <f>SUM(N54:N55)</f>
        <v>5099</v>
      </c>
      <c r="O53" s="63">
        <f>SUM(O54:O55)</f>
        <v>0</v>
      </c>
      <c r="P53" s="63">
        <f>SUM(P54:P55)</f>
        <v>0</v>
      </c>
      <c r="Q53" s="63">
        <f>SUM(Q54:Q55)</f>
        <v>5099</v>
      </c>
    </row>
    <row r="54" spans="1:17" ht="14.25" customHeight="1">
      <c r="A54" s="181"/>
      <c r="B54" s="58" t="s">
        <v>51</v>
      </c>
      <c r="C54" s="64"/>
      <c r="D54" s="64"/>
      <c r="E54" s="65">
        <f>F54+G54</f>
        <v>6000</v>
      </c>
      <c r="F54" s="65">
        <f>I54+J54</f>
        <v>901</v>
      </c>
      <c r="G54" s="66">
        <f>N54</f>
        <v>5099</v>
      </c>
      <c r="H54" s="67">
        <f>I54+N54+J54</f>
        <v>6000</v>
      </c>
      <c r="I54" s="114">
        <f>L54</f>
        <v>901</v>
      </c>
      <c r="J54" s="114">
        <f>M54</f>
        <v>0</v>
      </c>
      <c r="K54" s="67"/>
      <c r="L54" s="114">
        <v>901</v>
      </c>
      <c r="M54" s="114"/>
      <c r="N54" s="67">
        <f>Q54</f>
        <v>5099</v>
      </c>
      <c r="O54" s="68"/>
      <c r="P54" s="68"/>
      <c r="Q54" s="67">
        <v>5099</v>
      </c>
    </row>
    <row r="55" spans="1:17" ht="6.75" customHeight="1">
      <c r="A55" s="182"/>
      <c r="B55" s="19"/>
      <c r="C55" s="32"/>
      <c r="D55" s="32"/>
      <c r="E55" s="33"/>
      <c r="F55" s="33"/>
      <c r="G55" s="34"/>
      <c r="H55" s="69"/>
      <c r="I55" s="115"/>
      <c r="J55" s="115"/>
      <c r="K55" s="35"/>
      <c r="L55" s="108"/>
      <c r="M55" s="115"/>
      <c r="N55" s="69"/>
      <c r="O55" s="35"/>
      <c r="P55" s="35"/>
      <c r="Q55" s="69"/>
    </row>
    <row r="56" spans="1:17" ht="6.75" customHeight="1">
      <c r="A56" s="136"/>
      <c r="B56" s="137"/>
      <c r="C56" s="138"/>
      <c r="D56" s="138"/>
      <c r="E56" s="139"/>
      <c r="F56" s="139"/>
      <c r="G56" s="139"/>
      <c r="H56" s="139"/>
      <c r="I56" s="139"/>
      <c r="J56" s="139"/>
      <c r="K56" s="140"/>
      <c r="L56" s="140"/>
      <c r="M56" s="139"/>
      <c r="N56" s="139"/>
      <c r="O56" s="140"/>
      <c r="P56" s="140"/>
      <c r="Q56" s="139"/>
    </row>
    <row r="57" spans="1:22" ht="20.25" customHeight="1">
      <c r="A57" s="238" t="s">
        <v>66</v>
      </c>
      <c r="B57" s="71" t="s">
        <v>16</v>
      </c>
      <c r="C57" s="183" t="s">
        <v>43</v>
      </c>
      <c r="D57" s="184"/>
      <c r="E57" s="168" t="s">
        <v>44</v>
      </c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1"/>
      <c r="R57" s="161"/>
      <c r="S57" s="161">
        <v>2014</v>
      </c>
      <c r="T57" s="161" t="s">
        <v>77</v>
      </c>
      <c r="U57" s="161">
        <v>2015</v>
      </c>
      <c r="V57" s="161"/>
    </row>
    <row r="58" spans="1:22" ht="15" customHeight="1">
      <c r="A58" s="181"/>
      <c r="B58" s="72" t="s">
        <v>17</v>
      </c>
      <c r="C58" s="73"/>
      <c r="D58" s="73"/>
      <c r="E58" s="74">
        <f>SUM(E59:E61)</f>
        <v>274716</v>
      </c>
      <c r="F58" s="74">
        <f>SUM(F59:F61)</f>
        <v>40338</v>
      </c>
      <c r="G58" s="75">
        <f>G59+G60</f>
        <v>234378</v>
      </c>
      <c r="H58" s="76">
        <f>H59</f>
        <v>174716</v>
      </c>
      <c r="I58" s="117">
        <f>I59</f>
        <v>7908</v>
      </c>
      <c r="J58" s="117">
        <f>J59</f>
        <v>17430</v>
      </c>
      <c r="K58" s="76"/>
      <c r="L58" s="117">
        <f>L59</f>
        <v>7908</v>
      </c>
      <c r="M58" s="117">
        <f>M59</f>
        <v>17430</v>
      </c>
      <c r="N58" s="76">
        <f>N59</f>
        <v>149378</v>
      </c>
      <c r="O58" s="76"/>
      <c r="P58" s="76"/>
      <c r="Q58" s="76">
        <f>Q59</f>
        <v>149378</v>
      </c>
      <c r="R58" s="161">
        <v>7</v>
      </c>
      <c r="S58" s="162">
        <f>G22+G27</f>
        <v>1121887</v>
      </c>
      <c r="T58" s="162">
        <f>G51+G60+G74</f>
        <v>285931</v>
      </c>
      <c r="U58" s="162">
        <f>G28</f>
        <v>39100</v>
      </c>
      <c r="V58" s="161"/>
    </row>
    <row r="59" spans="1:22" ht="15" customHeight="1">
      <c r="A59" s="181"/>
      <c r="B59" s="77" t="s">
        <v>51</v>
      </c>
      <c r="C59" s="78"/>
      <c r="D59" s="78"/>
      <c r="E59" s="79">
        <f>F59+G59</f>
        <v>174716</v>
      </c>
      <c r="F59" s="79">
        <f>I59+J59</f>
        <v>25338</v>
      </c>
      <c r="G59" s="80">
        <f>Q59</f>
        <v>149378</v>
      </c>
      <c r="H59" s="81">
        <f>I59+N59+J59</f>
        <v>174716</v>
      </c>
      <c r="I59" s="118">
        <f>L59</f>
        <v>7908</v>
      </c>
      <c r="J59" s="118">
        <f>M59</f>
        <v>17430</v>
      </c>
      <c r="K59" s="81"/>
      <c r="L59" s="118">
        <v>7908</v>
      </c>
      <c r="M59" s="118">
        <v>17430</v>
      </c>
      <c r="N59" s="81">
        <f>Q59</f>
        <v>149378</v>
      </c>
      <c r="O59" s="82"/>
      <c r="P59" s="82"/>
      <c r="Q59" s="81">
        <v>149378</v>
      </c>
      <c r="R59" s="161">
        <v>9</v>
      </c>
      <c r="S59" s="162">
        <f>F17+F22+F27+F33</f>
        <v>212109</v>
      </c>
      <c r="T59" s="162">
        <f>F51+F60+F74</f>
        <v>69863</v>
      </c>
      <c r="U59" s="162">
        <f>F28</f>
        <v>6900</v>
      </c>
      <c r="V59" s="161"/>
    </row>
    <row r="60" spans="1:22" ht="15" customHeight="1">
      <c r="A60" s="181"/>
      <c r="B60" s="72" t="s">
        <v>39</v>
      </c>
      <c r="C60" s="78"/>
      <c r="D60" s="78"/>
      <c r="E60" s="83">
        <f>F60+G60</f>
        <v>100000</v>
      </c>
      <c r="F60" s="83">
        <v>15000</v>
      </c>
      <c r="G60" s="84">
        <v>85000</v>
      </c>
      <c r="H60" s="81"/>
      <c r="I60" s="118"/>
      <c r="J60" s="118"/>
      <c r="K60" s="81"/>
      <c r="L60" s="118"/>
      <c r="M60" s="118"/>
      <c r="N60" s="81"/>
      <c r="O60" s="82"/>
      <c r="P60" s="82"/>
      <c r="Q60" s="81"/>
      <c r="R60" s="161"/>
      <c r="S60" s="162">
        <f>S58+S59</f>
        <v>1333996</v>
      </c>
      <c r="T60" s="162">
        <f>T58+T59</f>
        <v>355794</v>
      </c>
      <c r="U60" s="162">
        <f>U58+U59</f>
        <v>46000</v>
      </c>
      <c r="V60" s="161"/>
    </row>
    <row r="61" spans="1:22" ht="11.25" customHeight="1">
      <c r="A61" s="182"/>
      <c r="B61" s="132"/>
      <c r="C61" s="133"/>
      <c r="D61" s="133"/>
      <c r="E61" s="134"/>
      <c r="F61" s="134"/>
      <c r="G61" s="135"/>
      <c r="H61" s="85"/>
      <c r="I61" s="119"/>
      <c r="J61" s="119"/>
      <c r="K61" s="86"/>
      <c r="L61" s="120"/>
      <c r="M61" s="119"/>
      <c r="N61" s="85"/>
      <c r="O61" s="86"/>
      <c r="P61" s="86"/>
      <c r="Q61" s="85"/>
      <c r="R61" s="161"/>
      <c r="S61" s="161"/>
      <c r="T61" s="161"/>
      <c r="U61" s="161"/>
      <c r="V61" s="161"/>
    </row>
    <row r="62" spans="1:17" ht="15.75" customHeight="1">
      <c r="A62" s="227" t="s">
        <v>67</v>
      </c>
      <c r="B62" s="58" t="s">
        <v>15</v>
      </c>
      <c r="C62" s="195" t="s">
        <v>40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5.75" customHeight="1">
      <c r="A63" s="228"/>
      <c r="B63" s="58" t="s">
        <v>34</v>
      </c>
      <c r="C63" s="126"/>
      <c r="D63" s="178" t="s">
        <v>42</v>
      </c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70"/>
    </row>
    <row r="64" spans="1:18" ht="20.25" customHeight="1">
      <c r="A64" s="228"/>
      <c r="B64" s="48" t="s">
        <v>16</v>
      </c>
      <c r="C64" s="183" t="s">
        <v>43</v>
      </c>
      <c r="D64" s="184"/>
      <c r="E64" s="168" t="s">
        <v>41</v>
      </c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1"/>
      <c r="R64" s="1" t="s">
        <v>76</v>
      </c>
    </row>
    <row r="65" spans="1:21" ht="15.75" customHeight="1">
      <c r="A65" s="228"/>
      <c r="B65" s="125" t="s">
        <v>17</v>
      </c>
      <c r="C65" s="61"/>
      <c r="D65" s="61"/>
      <c r="E65" s="62">
        <f>E66+E67</f>
        <v>39686</v>
      </c>
      <c r="F65" s="62">
        <f>F66</f>
        <v>5951</v>
      </c>
      <c r="G65" s="70">
        <f>G66+G67</f>
        <v>33735</v>
      </c>
      <c r="H65" s="63">
        <f>H66</f>
        <v>39686</v>
      </c>
      <c r="I65" s="113">
        <f>I66</f>
        <v>5951</v>
      </c>
      <c r="J65" s="113"/>
      <c r="K65" s="63"/>
      <c r="L65" s="113">
        <f>L66</f>
        <v>5951</v>
      </c>
      <c r="M65" s="113"/>
      <c r="N65" s="63">
        <f>N66</f>
        <v>33735</v>
      </c>
      <c r="O65" s="63"/>
      <c r="P65" s="63"/>
      <c r="Q65" s="63">
        <f>Q66</f>
        <v>33735</v>
      </c>
      <c r="R65" s="1">
        <v>7</v>
      </c>
      <c r="S65" s="4">
        <f>G22+G27</f>
        <v>1121887</v>
      </c>
      <c r="T65" s="4">
        <f>G51+G74</f>
        <v>200931</v>
      </c>
      <c r="U65" s="4">
        <f>G28</f>
        <v>39100</v>
      </c>
    </row>
    <row r="66" spans="1:20" ht="15.75" customHeight="1">
      <c r="A66" s="228"/>
      <c r="B66" s="58" t="s">
        <v>52</v>
      </c>
      <c r="C66" s="64"/>
      <c r="D66" s="64"/>
      <c r="E66" s="65">
        <f>F66+G66</f>
        <v>39686</v>
      </c>
      <c r="F66" s="65">
        <f>I66</f>
        <v>5951</v>
      </c>
      <c r="G66" s="66">
        <f>Q66</f>
        <v>33735</v>
      </c>
      <c r="H66" s="67">
        <f>I66+N66</f>
        <v>39686</v>
      </c>
      <c r="I66" s="114">
        <f>L66</f>
        <v>5951</v>
      </c>
      <c r="J66" s="114"/>
      <c r="K66" s="67"/>
      <c r="L66" s="114">
        <v>5951</v>
      </c>
      <c r="M66" s="114"/>
      <c r="N66" s="67">
        <f>Q66</f>
        <v>33735</v>
      </c>
      <c r="O66" s="68"/>
      <c r="P66" s="68"/>
      <c r="Q66" s="67">
        <v>33735</v>
      </c>
      <c r="R66" s="1">
        <v>9</v>
      </c>
      <c r="S66" s="4">
        <f>F22</f>
        <v>173080</v>
      </c>
      <c r="T66" s="1">
        <f>4500</f>
        <v>4500</v>
      </c>
    </row>
    <row r="67" spans="1:17" ht="15.75" customHeight="1">
      <c r="A67" s="229"/>
      <c r="B67" s="36"/>
      <c r="C67" s="37"/>
      <c r="D67" s="37"/>
      <c r="E67" s="38"/>
      <c r="F67" s="38"/>
      <c r="G67" s="39"/>
      <c r="H67" s="69"/>
      <c r="I67" s="115"/>
      <c r="J67" s="115"/>
      <c r="K67" s="35"/>
      <c r="L67" s="108"/>
      <c r="M67" s="115"/>
      <c r="N67" s="69"/>
      <c r="O67" s="35"/>
      <c r="P67" s="35"/>
      <c r="Q67" s="69"/>
    </row>
    <row r="68" spans="1:22" ht="9" customHeight="1">
      <c r="A68" s="5"/>
      <c r="B68" s="87"/>
      <c r="C68" s="88"/>
      <c r="D68" s="88"/>
      <c r="E68" s="89"/>
      <c r="F68" s="89"/>
      <c r="G68" s="89"/>
      <c r="H68" s="90"/>
      <c r="I68" s="90"/>
      <c r="J68" s="90"/>
      <c r="K68" s="91"/>
      <c r="L68" s="91"/>
      <c r="M68" s="90"/>
      <c r="N68" s="90"/>
      <c r="O68" s="91"/>
      <c r="P68" s="91"/>
      <c r="Q68" s="90"/>
      <c r="V68" s="1" t="s">
        <v>69</v>
      </c>
    </row>
    <row r="69" spans="1:17" ht="14.25" customHeight="1">
      <c r="A69" s="230">
        <v>4.1</v>
      </c>
      <c r="B69" s="58" t="s">
        <v>61</v>
      </c>
      <c r="C69" s="195" t="s">
        <v>62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7"/>
    </row>
    <row r="70" spans="1:17" ht="14.25" customHeight="1">
      <c r="A70" s="231"/>
      <c r="B70" s="58" t="s">
        <v>34</v>
      </c>
      <c r="C70" s="177" t="s">
        <v>63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6"/>
    </row>
    <row r="71" spans="1:17" ht="20.25" customHeight="1">
      <c r="A71" s="231"/>
      <c r="B71" s="48" t="s">
        <v>16</v>
      </c>
      <c r="C71" s="183" t="s">
        <v>55</v>
      </c>
      <c r="D71" s="184"/>
      <c r="E71" s="168" t="s">
        <v>60</v>
      </c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1"/>
    </row>
    <row r="72" spans="1:17" ht="13.5" customHeight="1">
      <c r="A72" s="231"/>
      <c r="B72" s="125" t="s">
        <v>17</v>
      </c>
      <c r="C72" s="61"/>
      <c r="D72" s="61"/>
      <c r="E72" s="62">
        <f>E73+E74</f>
        <v>347495</v>
      </c>
      <c r="F72" s="62">
        <f>F73+F74</f>
        <v>84624</v>
      </c>
      <c r="G72" s="70">
        <f>G73+G74</f>
        <v>262871</v>
      </c>
      <c r="H72" s="63">
        <f>H73</f>
        <v>182556</v>
      </c>
      <c r="I72" s="113"/>
      <c r="J72" s="113">
        <f>J73</f>
        <v>43389</v>
      </c>
      <c r="K72" s="63"/>
      <c r="L72" s="113"/>
      <c r="M72" s="113">
        <f>M73</f>
        <v>43389</v>
      </c>
      <c r="N72" s="63">
        <f>N73</f>
        <v>139167</v>
      </c>
      <c r="O72" s="63"/>
      <c r="P72" s="63"/>
      <c r="Q72" s="63">
        <f>Q73</f>
        <v>139167</v>
      </c>
    </row>
    <row r="73" spans="1:17" ht="12.75" customHeight="1">
      <c r="A73" s="231"/>
      <c r="B73" s="77" t="s">
        <v>51</v>
      </c>
      <c r="C73" s="78"/>
      <c r="D73" s="78"/>
      <c r="E73" s="79">
        <f>F73+G73</f>
        <v>182556</v>
      </c>
      <c r="F73" s="79">
        <f>I73+J73</f>
        <v>43389</v>
      </c>
      <c r="G73" s="80">
        <f>Q73</f>
        <v>139167</v>
      </c>
      <c r="H73" s="81">
        <f>I73+N73+J73</f>
        <v>182556</v>
      </c>
      <c r="I73" s="118"/>
      <c r="J73" s="118">
        <f>M73</f>
        <v>43389</v>
      </c>
      <c r="K73" s="81"/>
      <c r="L73" s="118"/>
      <c r="M73" s="118">
        <v>43389</v>
      </c>
      <c r="N73" s="81">
        <f>Q73</f>
        <v>139167</v>
      </c>
      <c r="O73" s="82"/>
      <c r="P73" s="82"/>
      <c r="Q73" s="81">
        <v>139167</v>
      </c>
    </row>
    <row r="74" spans="1:17" ht="12.75" customHeight="1">
      <c r="A74" s="231"/>
      <c r="B74" s="72" t="s">
        <v>39</v>
      </c>
      <c r="C74" s="78"/>
      <c r="D74" s="78"/>
      <c r="E74" s="83">
        <f>F74+G74</f>
        <v>164939</v>
      </c>
      <c r="F74" s="83">
        <v>41235</v>
      </c>
      <c r="G74" s="84">
        <v>123704</v>
      </c>
      <c r="H74" s="81"/>
      <c r="I74" s="118"/>
      <c r="J74" s="118"/>
      <c r="K74" s="81"/>
      <c r="L74" s="118"/>
      <c r="M74" s="118"/>
      <c r="N74" s="81"/>
      <c r="O74" s="82"/>
      <c r="P74" s="82"/>
      <c r="Q74" s="81"/>
    </row>
    <row r="75" spans="1:17" ht="12.75" customHeight="1">
      <c r="A75" s="232"/>
      <c r="B75" s="36"/>
      <c r="C75" s="37"/>
      <c r="D75" s="37"/>
      <c r="E75" s="38"/>
      <c r="F75" s="38"/>
      <c r="G75" s="39"/>
      <c r="H75" s="69"/>
      <c r="I75" s="115"/>
      <c r="J75" s="115"/>
      <c r="K75" s="35"/>
      <c r="L75" s="108"/>
      <c r="M75" s="115"/>
      <c r="N75" s="69"/>
      <c r="O75" s="35"/>
      <c r="P75" s="35"/>
      <c r="Q75" s="69"/>
    </row>
    <row r="76" spans="1:17" ht="6" customHeight="1">
      <c r="A76" s="47"/>
      <c r="B76" s="47"/>
      <c r="C76" s="46"/>
      <c r="D76" s="46"/>
      <c r="E76" s="46"/>
      <c r="F76" s="46"/>
      <c r="G76" s="46"/>
      <c r="H76" s="46"/>
      <c r="I76" s="116"/>
      <c r="J76" s="116"/>
      <c r="K76" s="46"/>
      <c r="L76" s="116"/>
      <c r="M76" s="116"/>
      <c r="N76" s="46"/>
      <c r="O76" s="46"/>
      <c r="P76" s="46"/>
      <c r="Q76" s="92"/>
    </row>
    <row r="77" spans="1:18" ht="31.5" customHeight="1">
      <c r="A77" s="93"/>
      <c r="B77" s="192" t="s">
        <v>49</v>
      </c>
      <c r="C77" s="193"/>
      <c r="D77" s="194"/>
      <c r="E77" s="94">
        <f aca="true" t="shared" si="5" ref="E77:Q77">E35+E37</f>
        <v>4680087</v>
      </c>
      <c r="F77" s="94">
        <f t="shared" si="5"/>
        <v>839725</v>
      </c>
      <c r="G77" s="98">
        <f t="shared" si="5"/>
        <v>3840362</v>
      </c>
      <c r="H77" s="99">
        <f t="shared" si="5"/>
        <v>2944297</v>
      </c>
      <c r="I77" s="99">
        <f t="shared" si="5"/>
        <v>154517</v>
      </c>
      <c r="J77" s="99">
        <f t="shared" si="5"/>
        <v>396336</v>
      </c>
      <c r="K77" s="99">
        <f t="shared" si="5"/>
        <v>0</v>
      </c>
      <c r="L77" s="99">
        <f t="shared" si="5"/>
        <v>154517</v>
      </c>
      <c r="M77" s="99">
        <f t="shared" si="5"/>
        <v>396336</v>
      </c>
      <c r="N77" s="99">
        <f t="shared" si="5"/>
        <v>2393444</v>
      </c>
      <c r="O77" s="99">
        <f t="shared" si="5"/>
        <v>0</v>
      </c>
      <c r="P77" s="99">
        <f t="shared" si="5"/>
        <v>0</v>
      </c>
      <c r="Q77" s="99">
        <f t="shared" si="5"/>
        <v>2393444</v>
      </c>
      <c r="R77" s="4">
        <f>Q77+M77+L77</f>
        <v>2944297</v>
      </c>
    </row>
    <row r="78" spans="1:17" ht="3.7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 ht="21" customHeight="1">
      <c r="B79" s="234" t="s">
        <v>68</v>
      </c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</row>
    <row r="80" ht="9" customHeight="1"/>
  </sheetData>
  <sheetProtection/>
  <mergeCells count="73">
    <mergeCell ref="A62:A67"/>
    <mergeCell ref="C62:Q62"/>
    <mergeCell ref="A69:A75"/>
    <mergeCell ref="A39:A45"/>
    <mergeCell ref="B79:Q79"/>
    <mergeCell ref="D40:Q40"/>
    <mergeCell ref="C39:Q39"/>
    <mergeCell ref="A57:A61"/>
    <mergeCell ref="E42:Q42"/>
    <mergeCell ref="E48:Q48"/>
    <mergeCell ref="C71:D71"/>
    <mergeCell ref="D41:Q41"/>
    <mergeCell ref="D63:Q63"/>
    <mergeCell ref="C64:D64"/>
    <mergeCell ref="C70:Q70"/>
    <mergeCell ref="C48:D48"/>
    <mergeCell ref="E57:Q57"/>
    <mergeCell ref="E64:Q64"/>
    <mergeCell ref="E71:Q71"/>
    <mergeCell ref="C4:C10"/>
    <mergeCell ref="C24:D24"/>
    <mergeCell ref="B37:D37"/>
    <mergeCell ref="N1:Q1"/>
    <mergeCell ref="I7:M7"/>
    <mergeCell ref="A2:Q2"/>
    <mergeCell ref="H4:Q4"/>
    <mergeCell ref="D4:D10"/>
    <mergeCell ref="B4:B10"/>
    <mergeCell ref="E4:E10"/>
    <mergeCell ref="G5:G10"/>
    <mergeCell ref="I6:Q6"/>
    <mergeCell ref="F4:G4"/>
    <mergeCell ref="L9:M9"/>
    <mergeCell ref="K9:K10"/>
    <mergeCell ref="O8:Q8"/>
    <mergeCell ref="I8:J8"/>
    <mergeCell ref="N7:Q7"/>
    <mergeCell ref="F5:F10"/>
    <mergeCell ref="J9:J10"/>
    <mergeCell ref="K8:M8"/>
    <mergeCell ref="I11:J11"/>
    <mergeCell ref="L11:M11"/>
    <mergeCell ref="H5:Q5"/>
    <mergeCell ref="H6:H10"/>
    <mergeCell ref="E19:Q19"/>
    <mergeCell ref="E14:Q14"/>
    <mergeCell ref="A4:A10"/>
    <mergeCell ref="A35:D35"/>
    <mergeCell ref="C42:D42"/>
    <mergeCell ref="B77:D77"/>
    <mergeCell ref="C69:Q69"/>
    <mergeCell ref="C57:D57"/>
    <mergeCell ref="C47:Q47"/>
    <mergeCell ref="I9:I10"/>
    <mergeCell ref="E30:Q30"/>
    <mergeCell ref="E24:Q24"/>
    <mergeCell ref="C13:Q13"/>
    <mergeCell ref="E52:Q52"/>
    <mergeCell ref="C19:D19"/>
    <mergeCell ref="C46:Q46"/>
    <mergeCell ref="A52:A55"/>
    <mergeCell ref="C52:D52"/>
    <mergeCell ref="A47:A51"/>
    <mergeCell ref="C14:D14"/>
    <mergeCell ref="C38:Q38"/>
    <mergeCell ref="A19:A22"/>
    <mergeCell ref="A30:A33"/>
    <mergeCell ref="C30:D30"/>
    <mergeCell ref="A14:A17"/>
    <mergeCell ref="A24:A28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7">
      <selection activeCell="D32" sqref="D32"/>
    </sheetView>
  </sheetViews>
  <sheetFormatPr defaultColWidth="9.00390625" defaultRowHeight="12.75"/>
  <cols>
    <col min="1" max="1" width="26.75390625" style="0" customWidth="1"/>
    <col min="2" max="2" width="10.625" style="0" customWidth="1"/>
    <col min="3" max="3" width="10.125" style="0" customWidth="1"/>
    <col min="4" max="4" width="7.75390625" style="0" customWidth="1"/>
    <col min="5" max="5" width="7.875" style="0" customWidth="1"/>
    <col min="6" max="6" width="8.875" style="0" customWidth="1"/>
    <col min="7" max="7" width="9.00390625" style="0" customWidth="1"/>
    <col min="8" max="8" width="7.875" style="0" customWidth="1"/>
    <col min="9" max="9" width="9.625" style="0" bestFit="1" customWidth="1"/>
    <col min="10" max="10" width="7.875" style="0" customWidth="1"/>
    <col min="11" max="11" width="9.25390625" style="0" customWidth="1"/>
    <col min="12" max="12" width="8.25390625" style="0" customWidth="1"/>
    <col min="13" max="13" width="7.00390625" style="0" customWidth="1"/>
  </cols>
  <sheetData>
    <row r="1" ht="6" customHeight="1"/>
    <row r="2" spans="1:13" ht="18">
      <c r="A2" s="243"/>
      <c r="B2" s="250">
        <v>2013</v>
      </c>
      <c r="C2" s="250"/>
      <c r="D2" s="250"/>
      <c r="E2" s="250"/>
      <c r="F2" s="250">
        <v>2014</v>
      </c>
      <c r="G2" s="250"/>
      <c r="H2" s="250"/>
      <c r="I2" s="250"/>
      <c r="J2" s="250">
        <v>2015</v>
      </c>
      <c r="K2" s="250"/>
      <c r="L2" s="250"/>
      <c r="M2" s="250"/>
    </row>
    <row r="3" spans="1:13" ht="31.5" customHeight="1">
      <c r="A3" s="244"/>
      <c r="B3" s="253" t="s">
        <v>78</v>
      </c>
      <c r="C3" s="251" t="s">
        <v>79</v>
      </c>
      <c r="D3" s="251" t="s">
        <v>80</v>
      </c>
      <c r="E3" s="251" t="s">
        <v>54</v>
      </c>
      <c r="F3" s="253" t="s">
        <v>78</v>
      </c>
      <c r="G3" s="251" t="s">
        <v>79</v>
      </c>
      <c r="H3" s="251" t="s">
        <v>80</v>
      </c>
      <c r="I3" s="251" t="s">
        <v>54</v>
      </c>
      <c r="J3" s="253" t="s">
        <v>78</v>
      </c>
      <c r="K3" s="251" t="s">
        <v>79</v>
      </c>
      <c r="L3" s="251" t="s">
        <v>80</v>
      </c>
      <c r="M3" s="251" t="s">
        <v>54</v>
      </c>
    </row>
    <row r="4" spans="1:13" ht="78.75" customHeight="1">
      <c r="A4" s="245" t="s">
        <v>74</v>
      </c>
      <c r="B4" s="254">
        <f>SUM(C4:E4)</f>
        <v>2480</v>
      </c>
      <c r="C4" s="246"/>
      <c r="D4" s="246"/>
      <c r="E4" s="246">
        <v>2480</v>
      </c>
      <c r="F4" s="254">
        <f>SUM(G4:I4)</f>
        <v>1860</v>
      </c>
      <c r="G4" s="246"/>
      <c r="H4" s="246"/>
      <c r="I4" s="246">
        <v>1860</v>
      </c>
      <c r="J4" s="254">
        <f>SUM(K4:M4)</f>
        <v>0</v>
      </c>
      <c r="K4" s="246"/>
      <c r="L4" s="246"/>
      <c r="M4" s="246"/>
    </row>
    <row r="5" spans="1:13" ht="27.75" customHeight="1">
      <c r="A5" s="245" t="s">
        <v>47</v>
      </c>
      <c r="B5" s="254">
        <f aca="true" t="shared" si="0" ref="B5:B14">SUM(C5:E5)</f>
        <v>931715</v>
      </c>
      <c r="C5" s="246">
        <v>791958</v>
      </c>
      <c r="D5" s="246">
        <v>139757</v>
      </c>
      <c r="E5" s="246"/>
      <c r="F5" s="254">
        <f>SUM(G5:I5)</f>
        <v>1153867</v>
      </c>
      <c r="G5" s="246">
        <v>980787</v>
      </c>
      <c r="H5" s="246">
        <v>173080</v>
      </c>
      <c r="I5" s="246"/>
      <c r="J5" s="254">
        <f>SUM(K5:M5)</f>
        <v>0</v>
      </c>
      <c r="K5" s="246"/>
      <c r="L5" s="246"/>
      <c r="M5" s="246"/>
    </row>
    <row r="6" spans="1:13" ht="27.75" customHeight="1">
      <c r="A6" s="245" t="s">
        <v>38</v>
      </c>
      <c r="B6" s="254">
        <f t="shared" si="0"/>
        <v>1044950</v>
      </c>
      <c r="C6" s="246">
        <v>888207</v>
      </c>
      <c r="D6" s="246"/>
      <c r="E6" s="246">
        <v>156743</v>
      </c>
      <c r="F6" s="254">
        <f>SUM(G6:I6)</f>
        <v>166000</v>
      </c>
      <c r="G6" s="246">
        <v>141100</v>
      </c>
      <c r="H6" s="246"/>
      <c r="I6" s="246">
        <v>24900</v>
      </c>
      <c r="J6" s="254">
        <f>SUM(K6:M6)</f>
        <v>46000</v>
      </c>
      <c r="K6" s="246">
        <v>39100</v>
      </c>
      <c r="L6" s="246"/>
      <c r="M6" s="246">
        <v>6900</v>
      </c>
    </row>
    <row r="7" spans="1:13" ht="55.5" customHeight="1">
      <c r="A7" s="245" t="s">
        <v>75</v>
      </c>
      <c r="B7" s="254">
        <f t="shared" si="0"/>
        <v>3774</v>
      </c>
      <c r="C7" s="246"/>
      <c r="D7" s="246"/>
      <c r="E7" s="246">
        <v>3774</v>
      </c>
      <c r="F7" s="254">
        <f>SUM(G7:I7)</f>
        <v>12269</v>
      </c>
      <c r="G7" s="246"/>
      <c r="H7" s="246"/>
      <c r="I7" s="246">
        <v>12269</v>
      </c>
      <c r="J7" s="254">
        <f>SUM(K7:M7)</f>
        <v>0</v>
      </c>
      <c r="K7" s="246"/>
      <c r="L7" s="246"/>
      <c r="M7" s="246"/>
    </row>
    <row r="8" spans="1:13" ht="15.75" customHeight="1">
      <c r="A8" s="247" t="s">
        <v>81</v>
      </c>
      <c r="B8" s="255">
        <f>SUM(B4:B7)</f>
        <v>1982919</v>
      </c>
      <c r="C8" s="248">
        <f>SUM(C4:C7)</f>
        <v>1680165</v>
      </c>
      <c r="D8" s="248">
        <f>SUM(D4:D7)</f>
        <v>139757</v>
      </c>
      <c r="E8" s="248">
        <f>SUM(E4:E7)</f>
        <v>162997</v>
      </c>
      <c r="F8" s="255">
        <f>SUM(F4:F7)</f>
        <v>1333996</v>
      </c>
      <c r="G8" s="248">
        <f>SUM(G4:G7)</f>
        <v>1121887</v>
      </c>
      <c r="H8" s="248">
        <f>SUM(H4:H7)</f>
        <v>173080</v>
      </c>
      <c r="I8" s="248">
        <f>SUM(I4:I7)</f>
        <v>39029</v>
      </c>
      <c r="J8" s="255">
        <f>SUM(J4:J7)</f>
        <v>46000</v>
      </c>
      <c r="K8" s="248">
        <f>SUM(K4:K7)</f>
        <v>39100</v>
      </c>
      <c r="L8" s="248">
        <f>SUM(L4:L7)</f>
        <v>0</v>
      </c>
      <c r="M8" s="248">
        <f>SUM(M4:M7)</f>
        <v>6900</v>
      </c>
    </row>
    <row r="9" spans="1:13" ht="28.5" customHeight="1">
      <c r="A9" s="245" t="s">
        <v>32</v>
      </c>
      <c r="B9" s="254">
        <f t="shared" si="0"/>
        <v>558420</v>
      </c>
      <c r="C9" s="246">
        <v>385900</v>
      </c>
      <c r="D9" s="246"/>
      <c r="E9" s="246">
        <v>172520</v>
      </c>
      <c r="F9" s="254">
        <f>SUM(G9:I9)</f>
        <v>0</v>
      </c>
      <c r="G9" s="246"/>
      <c r="H9" s="246"/>
      <c r="I9" s="246"/>
      <c r="J9" s="254">
        <f>SUM(K9:M9)</f>
        <v>0</v>
      </c>
      <c r="K9" s="246"/>
      <c r="L9" s="246"/>
      <c r="M9" s="246"/>
    </row>
    <row r="10" spans="1:13" ht="22.5" customHeight="1">
      <c r="A10" s="245" t="s">
        <v>47</v>
      </c>
      <c r="B10" s="254">
        <f t="shared" si="0"/>
        <v>0</v>
      </c>
      <c r="C10" s="246"/>
      <c r="D10" s="246"/>
      <c r="E10" s="246"/>
      <c r="F10" s="254">
        <f>SUM(G10:I10)</f>
        <v>90855</v>
      </c>
      <c r="G10" s="246">
        <v>77227</v>
      </c>
      <c r="H10" s="246">
        <v>13628</v>
      </c>
      <c r="I10" s="246"/>
      <c r="J10" s="254">
        <f>SUM(K10:M10)</f>
        <v>0</v>
      </c>
      <c r="K10" s="246"/>
      <c r="L10" s="246"/>
      <c r="M10" s="246"/>
    </row>
    <row r="11" spans="1:13" ht="42">
      <c r="A11" s="245" t="s">
        <v>56</v>
      </c>
      <c r="B11" s="254">
        <f t="shared" si="0"/>
        <v>6000</v>
      </c>
      <c r="C11" s="246">
        <v>5099</v>
      </c>
      <c r="D11" s="246">
        <v>901</v>
      </c>
      <c r="E11" s="246"/>
      <c r="F11" s="254">
        <f>SUM(G11:I11)</f>
        <v>0</v>
      </c>
      <c r="G11" s="246"/>
      <c r="H11" s="246"/>
      <c r="I11" s="246"/>
      <c r="J11" s="254">
        <f>SUM(K11:M11)</f>
        <v>0</v>
      </c>
      <c r="K11" s="246"/>
      <c r="L11" s="246"/>
      <c r="M11" s="246"/>
    </row>
    <row r="12" spans="1:13" ht="12.75">
      <c r="A12" s="245" t="s">
        <v>44</v>
      </c>
      <c r="B12" s="254">
        <f>SUM(C12:E12)</f>
        <v>174716</v>
      </c>
      <c r="C12" s="246">
        <v>149378</v>
      </c>
      <c r="D12" s="246">
        <v>7908</v>
      </c>
      <c r="E12" s="246">
        <v>17430</v>
      </c>
      <c r="F12" s="254">
        <f>SUM(G12:I12)</f>
        <v>100000</v>
      </c>
      <c r="G12" s="246">
        <v>85000</v>
      </c>
      <c r="H12" s="246">
        <v>4500</v>
      </c>
      <c r="I12" s="246">
        <v>10500</v>
      </c>
      <c r="J12" s="254">
        <f>SUM(K12:M12)</f>
        <v>0</v>
      </c>
      <c r="K12" s="246"/>
      <c r="L12" s="246"/>
      <c r="M12" s="246"/>
    </row>
    <row r="13" spans="1:13" ht="21.75" customHeight="1">
      <c r="A13" s="245" t="s">
        <v>41</v>
      </c>
      <c r="B13" s="254">
        <f t="shared" si="0"/>
        <v>39686</v>
      </c>
      <c r="C13" s="246">
        <v>33735</v>
      </c>
      <c r="D13" s="246">
        <v>5951</v>
      </c>
      <c r="E13" s="246"/>
      <c r="F13" s="254">
        <f>SUM(G13:I13)</f>
        <v>0</v>
      </c>
      <c r="G13" s="246"/>
      <c r="H13" s="246"/>
      <c r="I13" s="246"/>
      <c r="J13" s="254">
        <f>SUM(K13:M13)</f>
        <v>0</v>
      </c>
      <c r="K13" s="246"/>
      <c r="L13" s="246"/>
      <c r="M13" s="246"/>
    </row>
    <row r="14" spans="1:13" ht="21.75" customHeight="1">
      <c r="A14" s="245" t="s">
        <v>60</v>
      </c>
      <c r="B14" s="254">
        <f t="shared" si="0"/>
        <v>182556</v>
      </c>
      <c r="C14" s="246">
        <v>139167</v>
      </c>
      <c r="D14" s="246"/>
      <c r="E14" s="246">
        <v>43389</v>
      </c>
      <c r="F14" s="254">
        <f>SUM(G14:I14)</f>
        <v>164939</v>
      </c>
      <c r="G14" s="246">
        <v>123704</v>
      </c>
      <c r="H14" s="246"/>
      <c r="I14" s="246">
        <v>41235</v>
      </c>
      <c r="J14" s="254">
        <f>SUM(K14:M14)</f>
        <v>0</v>
      </c>
      <c r="K14" s="246"/>
      <c r="L14" s="246"/>
      <c r="M14" s="246"/>
    </row>
    <row r="15" spans="1:13" ht="25.5" customHeight="1">
      <c r="A15" s="247" t="s">
        <v>82</v>
      </c>
      <c r="B15" s="255">
        <f>SUM(B9:B14)</f>
        <v>961378</v>
      </c>
      <c r="C15" s="248">
        <f>SUM(C9:C14)</f>
        <v>713279</v>
      </c>
      <c r="D15" s="248">
        <f>SUM(D9:D14)</f>
        <v>14760</v>
      </c>
      <c r="E15" s="248">
        <f>SUM(E9:E14)</f>
        <v>233339</v>
      </c>
      <c r="F15" s="255">
        <f>SUM(F9:F14)</f>
        <v>355794</v>
      </c>
      <c r="G15" s="248">
        <f>SUM(G9:G14)</f>
        <v>285931</v>
      </c>
      <c r="H15" s="248">
        <f>SUM(H9:H14)</f>
        <v>18128</v>
      </c>
      <c r="I15" s="248">
        <f>SUM(I9:I14)</f>
        <v>51735</v>
      </c>
      <c r="J15" s="255">
        <f>SUM(J9:J14)</f>
        <v>0</v>
      </c>
      <c r="K15" s="248">
        <f>SUM(K9:K14)</f>
        <v>0</v>
      </c>
      <c r="L15" s="248">
        <f>SUM(L9:L14)</f>
        <v>0</v>
      </c>
      <c r="M15" s="248">
        <f>SUM(M9:M14)</f>
        <v>0</v>
      </c>
    </row>
    <row r="16" spans="1:14" ht="23.25" customHeight="1">
      <c r="A16" s="249" t="s">
        <v>83</v>
      </c>
      <c r="B16" s="256">
        <f>B8+B15</f>
        <v>2944297</v>
      </c>
      <c r="C16" s="252">
        <f>C8+C15</f>
        <v>2393444</v>
      </c>
      <c r="D16" s="252">
        <f>D8+D15</f>
        <v>154517</v>
      </c>
      <c r="E16" s="252">
        <f>E8+E15</f>
        <v>396336</v>
      </c>
      <c r="F16" s="256">
        <f>F8+F15</f>
        <v>1689790</v>
      </c>
      <c r="G16" s="252">
        <f>G8+G15</f>
        <v>1407818</v>
      </c>
      <c r="H16" s="252">
        <f>H8+H15</f>
        <v>191208</v>
      </c>
      <c r="I16" s="252">
        <f>I8+I15</f>
        <v>90764</v>
      </c>
      <c r="J16" s="256">
        <f>J8+J15</f>
        <v>46000</v>
      </c>
      <c r="K16" s="252">
        <f>K8+K15</f>
        <v>39100</v>
      </c>
      <c r="L16" s="252">
        <f>L8+L15</f>
        <v>0</v>
      </c>
      <c r="M16" s="252">
        <f>M8+M15</f>
        <v>6900</v>
      </c>
      <c r="N16" s="242">
        <f>B16+F16+J16</f>
        <v>4680087</v>
      </c>
    </row>
    <row r="17" spans="14:15" ht="12.75">
      <c r="N17" s="242">
        <f>K16+G16+C16</f>
        <v>3840362</v>
      </c>
      <c r="O17" t="s">
        <v>84</v>
      </c>
    </row>
    <row r="18" ht="12.75">
      <c r="N18" s="242">
        <f>D16+E16+H16+I16+M16</f>
        <v>839725</v>
      </c>
    </row>
    <row r="19" spans="2:14" ht="12.75">
      <c r="B19" s="239"/>
      <c r="C19" s="239"/>
      <c r="D19" s="239"/>
      <c r="E19" s="239"/>
      <c r="N19" s="242"/>
    </row>
    <row r="20" spans="1:13" ht="18">
      <c r="A20" s="243"/>
      <c r="B20" s="250">
        <v>2013</v>
      </c>
      <c r="C20" s="250"/>
      <c r="D20" s="250"/>
      <c r="E20" s="250"/>
      <c r="F20" s="250">
        <v>2014</v>
      </c>
      <c r="G20" s="250"/>
      <c r="H20" s="250"/>
      <c r="I20" s="250"/>
      <c r="J20" s="250">
        <v>2015</v>
      </c>
      <c r="K20" s="250"/>
      <c r="L20" s="250"/>
      <c r="M20" s="250"/>
    </row>
    <row r="21" spans="1:13" ht="36">
      <c r="A21" s="244"/>
      <c r="B21" s="253" t="s">
        <v>85</v>
      </c>
      <c r="C21" s="251" t="s">
        <v>79</v>
      </c>
      <c r="D21" s="251" t="s">
        <v>80</v>
      </c>
      <c r="E21" s="251" t="s">
        <v>54</v>
      </c>
      <c r="F21" s="253" t="s">
        <v>85</v>
      </c>
      <c r="G21" s="251" t="s">
        <v>79</v>
      </c>
      <c r="H21" s="251" t="s">
        <v>80</v>
      </c>
      <c r="I21" s="251" t="s">
        <v>54</v>
      </c>
      <c r="J21" s="253" t="s">
        <v>85</v>
      </c>
      <c r="K21" s="251" t="s">
        <v>79</v>
      </c>
      <c r="L21" s="251" t="s">
        <v>80</v>
      </c>
      <c r="M21" s="251" t="s">
        <v>54</v>
      </c>
    </row>
    <row r="22" spans="1:13" ht="73.5">
      <c r="A22" s="245" t="s">
        <v>74</v>
      </c>
      <c r="B22" s="254">
        <f>SUM(C22:E22)</f>
        <v>0</v>
      </c>
      <c r="C22" s="246"/>
      <c r="D22" s="246"/>
      <c r="E22" s="246"/>
      <c r="F22" s="254">
        <f>SUM(G22:I22)</f>
        <v>0</v>
      </c>
      <c r="G22" s="246"/>
      <c r="H22" s="246"/>
      <c r="I22" s="246"/>
      <c r="J22" s="254">
        <f>SUM(K22:M22)</f>
        <v>0</v>
      </c>
      <c r="K22" s="246"/>
      <c r="L22" s="246"/>
      <c r="M22" s="246"/>
    </row>
    <row r="23" spans="1:13" ht="21">
      <c r="A23" s="245" t="s">
        <v>47</v>
      </c>
      <c r="B23" s="254">
        <f>SUM(C23:E23)</f>
        <v>931715</v>
      </c>
      <c r="C23" s="246">
        <v>791958</v>
      </c>
      <c r="D23" s="246">
        <v>139757</v>
      </c>
      <c r="E23" s="246"/>
      <c r="F23" s="254">
        <f>SUM(G23:I23)</f>
        <v>1153867</v>
      </c>
      <c r="G23" s="246">
        <v>980787</v>
      </c>
      <c r="H23" s="246">
        <v>173080</v>
      </c>
      <c r="I23" s="246"/>
      <c r="J23" s="254">
        <f>SUM(K23:M23)</f>
        <v>0</v>
      </c>
      <c r="K23" s="246"/>
      <c r="L23" s="246"/>
      <c r="M23" s="246"/>
    </row>
    <row r="24" spans="1:13" ht="21">
      <c r="A24" s="245" t="s">
        <v>38</v>
      </c>
      <c r="B24" s="254">
        <f>SUM(C24:E24)</f>
        <v>888207</v>
      </c>
      <c r="C24" s="246">
        <v>888207</v>
      </c>
      <c r="D24" s="246"/>
      <c r="E24" s="246"/>
      <c r="F24" s="254">
        <f>SUM(G24:I24)</f>
        <v>141100</v>
      </c>
      <c r="G24" s="246">
        <v>141100</v>
      </c>
      <c r="H24" s="246"/>
      <c r="I24" s="246"/>
      <c r="J24" s="254">
        <f>SUM(K24:M24)</f>
        <v>39100</v>
      </c>
      <c r="K24" s="246">
        <v>39100</v>
      </c>
      <c r="L24" s="246"/>
      <c r="M24" s="246"/>
    </row>
    <row r="25" spans="1:13" ht="52.5">
      <c r="A25" s="245" t="s">
        <v>75</v>
      </c>
      <c r="B25" s="254"/>
      <c r="C25" s="246"/>
      <c r="D25" s="246"/>
      <c r="E25" s="246"/>
      <c r="F25" s="254">
        <f>SUM(G25:I25)</f>
        <v>0</v>
      </c>
      <c r="G25" s="246"/>
      <c r="H25" s="246"/>
      <c r="I25" s="246"/>
      <c r="J25" s="254">
        <f>SUM(K25:M25)</f>
        <v>0</v>
      </c>
      <c r="K25" s="246"/>
      <c r="L25" s="246"/>
      <c r="M25" s="246"/>
    </row>
    <row r="26" spans="1:13" ht="12.75">
      <c r="A26" s="247" t="s">
        <v>81</v>
      </c>
      <c r="B26" s="255">
        <f>SUM(B22:B25)</f>
        <v>1819922</v>
      </c>
      <c r="C26" s="248">
        <f>SUM(C22:C25)</f>
        <v>1680165</v>
      </c>
      <c r="D26" s="248">
        <f>SUM(D22:D25)</f>
        <v>139757</v>
      </c>
      <c r="E26" s="248">
        <f>SUM(E22:E25)</f>
        <v>0</v>
      </c>
      <c r="F26" s="255">
        <f>SUM(F22:F25)</f>
        <v>1294967</v>
      </c>
      <c r="G26" s="248">
        <f>SUM(G22:G25)</f>
        <v>1121887</v>
      </c>
      <c r="H26" s="248">
        <f>SUM(H22:H25)</f>
        <v>173080</v>
      </c>
      <c r="I26" s="248">
        <f>SUM(I22:I25)</f>
        <v>0</v>
      </c>
      <c r="J26" s="255">
        <f>SUM(J22:J25)</f>
        <v>39100</v>
      </c>
      <c r="K26" s="248">
        <f>SUM(K22:K25)</f>
        <v>39100</v>
      </c>
      <c r="L26" s="248">
        <f>SUM(L22:L25)</f>
        <v>0</v>
      </c>
      <c r="M26" s="248">
        <f>SUM(M22:M25)</f>
        <v>0</v>
      </c>
    </row>
    <row r="27" spans="1:13" ht="21">
      <c r="A27" s="245" t="s">
        <v>32</v>
      </c>
      <c r="B27" s="254">
        <f>SUM(C27:E27)</f>
        <v>385900</v>
      </c>
      <c r="C27" s="246">
        <v>385900</v>
      </c>
      <c r="D27" s="246"/>
      <c r="E27" s="246"/>
      <c r="F27" s="254">
        <f>SUM(G27:I27)</f>
        <v>0</v>
      </c>
      <c r="G27" s="246"/>
      <c r="H27" s="246"/>
      <c r="I27" s="246"/>
      <c r="J27" s="254">
        <f>SUM(K27:M27)</f>
        <v>0</v>
      </c>
      <c r="K27" s="246"/>
      <c r="L27" s="246"/>
      <c r="M27" s="246"/>
    </row>
    <row r="28" spans="1:13" ht="21">
      <c r="A28" s="245" t="s">
        <v>47</v>
      </c>
      <c r="B28" s="254">
        <f>SUM(C28:E28)</f>
        <v>0</v>
      </c>
      <c r="C28" s="246"/>
      <c r="D28" s="246"/>
      <c r="E28" s="246"/>
      <c r="F28" s="254">
        <f>SUM(G28:I28)</f>
        <v>90855</v>
      </c>
      <c r="G28" s="246">
        <v>77227</v>
      </c>
      <c r="H28" s="246">
        <v>13628</v>
      </c>
      <c r="I28" s="246"/>
      <c r="J28" s="254">
        <f>SUM(K28:M28)</f>
        <v>0</v>
      </c>
      <c r="K28" s="246"/>
      <c r="L28" s="246"/>
      <c r="M28" s="246"/>
    </row>
    <row r="29" spans="1:13" ht="42">
      <c r="A29" s="245" t="s">
        <v>56</v>
      </c>
      <c r="B29" s="254">
        <f>SUM(C29:E29)</f>
        <v>6000</v>
      </c>
      <c r="C29" s="246">
        <v>5099</v>
      </c>
      <c r="D29" s="246">
        <v>901</v>
      </c>
      <c r="E29" s="246"/>
      <c r="F29" s="254">
        <f>SUM(G29:I29)</f>
        <v>0</v>
      </c>
      <c r="G29" s="246"/>
      <c r="H29" s="246"/>
      <c r="I29" s="246"/>
      <c r="J29" s="254">
        <f>SUM(K29:M29)</f>
        <v>0</v>
      </c>
      <c r="K29" s="246"/>
      <c r="L29" s="246"/>
      <c r="M29" s="246"/>
    </row>
    <row r="30" spans="1:13" ht="12.75">
      <c r="A30" s="245" t="s">
        <v>44</v>
      </c>
      <c r="B30" s="254">
        <f>SUM(C30:E30)</f>
        <v>149008</v>
      </c>
      <c r="C30" s="246">
        <v>141100</v>
      </c>
      <c r="D30" s="246">
        <v>7908</v>
      </c>
      <c r="E30" s="246"/>
      <c r="F30" s="254">
        <f>SUM(G30:I30)</f>
        <v>89500</v>
      </c>
      <c r="G30" s="246">
        <v>85000</v>
      </c>
      <c r="H30" s="246">
        <v>4500</v>
      </c>
      <c r="I30" s="246"/>
      <c r="J30" s="254">
        <f>SUM(K30:M30)</f>
        <v>0</v>
      </c>
      <c r="K30" s="246"/>
      <c r="L30" s="246"/>
      <c r="M30" s="246"/>
    </row>
    <row r="31" spans="1:13" ht="12.75">
      <c r="A31" s="245" t="s">
        <v>41</v>
      </c>
      <c r="B31" s="254">
        <f>SUM(C31:E31)</f>
        <v>33727</v>
      </c>
      <c r="C31" s="246">
        <v>27775</v>
      </c>
      <c r="D31" s="246">
        <v>5952</v>
      </c>
      <c r="E31" s="246"/>
      <c r="F31" s="254">
        <f>SUM(G31:I31)</f>
        <v>0</v>
      </c>
      <c r="G31" s="246"/>
      <c r="H31" s="246"/>
      <c r="I31" s="246"/>
      <c r="J31" s="254">
        <f>SUM(K31:M31)</f>
        <v>0</v>
      </c>
      <c r="K31" s="246"/>
      <c r="L31" s="246"/>
      <c r="M31" s="246"/>
    </row>
    <row r="32" spans="1:13" ht="21">
      <c r="A32" s="245" t="s">
        <v>60</v>
      </c>
      <c r="B32" s="254">
        <f>SUM(C32:E32)</f>
        <v>139167</v>
      </c>
      <c r="C32" s="246">
        <v>139167</v>
      </c>
      <c r="D32" s="246"/>
      <c r="E32" s="246"/>
      <c r="F32" s="254">
        <f>SUM(G32:I32)</f>
        <v>123704</v>
      </c>
      <c r="G32" s="246">
        <v>123704</v>
      </c>
      <c r="H32" s="246"/>
      <c r="I32" s="246"/>
      <c r="J32" s="254">
        <f>SUM(K32:M32)</f>
        <v>0</v>
      </c>
      <c r="K32" s="246"/>
      <c r="L32" s="246"/>
      <c r="M32" s="246"/>
    </row>
    <row r="33" spans="1:13" ht="12.75">
      <c r="A33" s="247" t="s">
        <v>82</v>
      </c>
      <c r="B33" s="255">
        <f>SUM(B27:B32)</f>
        <v>713802</v>
      </c>
      <c r="C33" s="248">
        <f>SUM(C27:C32)</f>
        <v>699041</v>
      </c>
      <c r="D33" s="248">
        <f>SUM(D27:D32)</f>
        <v>14761</v>
      </c>
      <c r="E33" s="248">
        <f>SUM(E27:E32)</f>
        <v>0</v>
      </c>
      <c r="F33" s="255">
        <f>SUM(F27:F32)</f>
        <v>304059</v>
      </c>
      <c r="G33" s="248">
        <f>SUM(G27:G32)</f>
        <v>285931</v>
      </c>
      <c r="H33" s="248">
        <f>SUM(H27:H32)</f>
        <v>18128</v>
      </c>
      <c r="I33" s="248">
        <f>SUM(I27:I32)</f>
        <v>0</v>
      </c>
      <c r="J33" s="255">
        <f>SUM(J27:J32)</f>
        <v>0</v>
      </c>
      <c r="K33" s="248">
        <f>SUM(K27:K32)</f>
        <v>0</v>
      </c>
      <c r="L33" s="248">
        <f>SUM(L27:L32)</f>
        <v>0</v>
      </c>
      <c r="M33" s="248">
        <f>SUM(M27:M32)</f>
        <v>0</v>
      </c>
    </row>
    <row r="34" spans="1:13" ht="15.75">
      <c r="A34" s="249" t="s">
        <v>83</v>
      </c>
      <c r="B34" s="256">
        <f>B26+B33</f>
        <v>2533724</v>
      </c>
      <c r="C34" s="252">
        <f>C26+C33</f>
        <v>2379206</v>
      </c>
      <c r="D34" s="252">
        <f>D26+D33</f>
        <v>154518</v>
      </c>
      <c r="E34" s="252">
        <f>E26+E33</f>
        <v>0</v>
      </c>
      <c r="F34" s="256">
        <f>F26+F33</f>
        <v>1599026</v>
      </c>
      <c r="G34" s="252">
        <f>G26+G33</f>
        <v>1407818</v>
      </c>
      <c r="H34" s="252">
        <f>H26+H33</f>
        <v>191208</v>
      </c>
      <c r="I34" s="252">
        <f>I26+I33</f>
        <v>0</v>
      </c>
      <c r="J34" s="256">
        <f>J26+J33</f>
        <v>39100</v>
      </c>
      <c r="K34" s="252">
        <f>K26+K33</f>
        <v>39100</v>
      </c>
      <c r="L34" s="252">
        <f>L26+L33</f>
        <v>0</v>
      </c>
      <c r="M34" s="252">
        <f>M26+M33</f>
        <v>0</v>
      </c>
    </row>
  </sheetData>
  <sheetProtection/>
  <mergeCells count="7">
    <mergeCell ref="B2:E2"/>
    <mergeCell ref="F2:I2"/>
    <mergeCell ref="J2:M2"/>
    <mergeCell ref="B19:E19"/>
    <mergeCell ref="B20:E20"/>
    <mergeCell ref="F20:I20"/>
    <mergeCell ref="J20:M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2013-03-21T08:00:45Z</cp:lastPrinted>
  <dcterms:created xsi:type="dcterms:W3CDTF">2002-11-07T10:43:12Z</dcterms:created>
  <dcterms:modified xsi:type="dcterms:W3CDTF">2013-03-21T09:59:29Z</dcterms:modified>
  <cp:category/>
  <cp:version/>
  <cp:contentType/>
  <cp:contentStatus/>
</cp:coreProperties>
</file>