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<sst xmlns="http://schemas.openxmlformats.org/spreadsheetml/2006/main" count="188" uniqueCount="94">
  <si>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</si>
  <si>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</si>
  <si>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</si>
  <si>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</si>
  <si>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</si>
  <si>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</si>
  <si>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</si>
  <si>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</si>
  <si>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</si>
  <si>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</si>
  <si>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</si>
  <si>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</si>
  <si>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</si>
  <si>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</si>
  <si>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</si>
  <si>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</si>
  <si>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</si>
  <si>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</si>
  <si>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</si>
  <si>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</si>
  <si>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</si>
  <si>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</si>
  <si>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</si>
  <si>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</si>
  <si>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</si>
  <si>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</si>
  <si>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</si>
  <si>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</si>
  <si>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</si>
  <si>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</si>
  <si>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</si>
  <si>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</si>
  <si>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</si>
  <si>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</si>
  <si>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</si>
  <si>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</si>
  <si>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</si>
  <si>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</si>
  <si>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</si>
  <si>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</si>
  <si>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</si>
  <si>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</si>
  <si>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</si>
  <si>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</si>
  <si>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</si>
  <si>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</si>
  <si>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</si>
  <si>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</si>
  <si>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</si>
  <si>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</si>
  <si>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</si>
  <si>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</si>
  <si>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</si>
  <si>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</si>
  <si>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</si>
  <si>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</si>
  <si>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</si>
  <si>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</si>
  <si>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</si>
  <si>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</si>
  <si>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</si>
  <si>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</si>
  <si>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</si>
  <si>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</si>
  <si>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</si>
  <si>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</si>
  <si>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</si>
  <si>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</si>
  <si>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</si>
  <si>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</si>
  <si>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</si>
  <si>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</si>
  <si>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</si>
  <si>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</si>
  <si>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</si>
  <si>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</si>
  <si>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</si>
  <si>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</si>
  <si>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</si>
  <si>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</si>
  <si>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</si>
  <si>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4.2</t>
  </si>
  <si>
    <t>4.3</t>
  </si>
  <si>
    <t>4.4</t>
  </si>
  <si>
    <t>5.1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</si>
  <si>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</si>
  <si>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</si>
  <si>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</si>
  <si>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</si>
  <si>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</si>
  <si>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</si>
  <si>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Dochody wpływające</t>
  </si>
  <si>
    <t>W poz. 4.3 w 2014r. środki z budżetu państwa stanowią kwote 4.500,-zł,  a budżetu gminy 10.500,-zł</t>
  </si>
  <si>
    <t>Tabela Nr 3                                                                do Uchwały Nr 438/XXXVI/2013                                      Rady  Gminy Lesznowola                                                                                                 z dnia 20 grudnia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</si>
</sst>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7"/>
      <name val="Cambria"/>
      <family val="1"/>
    </font>
    <font>
      <sz val="8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52" applyFont="1" applyBorder="1" applyAlignment="1">
      <alignment horizontal="lef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7" fillId="0" borderId="0" xfId="52" applyFont="1" applyAlignment="1">
      <alignment horizontal="left" vertical="center"/>
      <protection/>
    </xf>
    <xf numFmtId="0" fontId="26" fillId="33" borderId="12" xfId="52" applyFont="1" applyFill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/>
      <protection/>
    </xf>
    <xf numFmtId="0" fontId="28" fillId="0" borderId="13" xfId="52" applyFont="1" applyBorder="1" applyAlignment="1">
      <alignment horizontal="center" vertical="center"/>
      <protection/>
    </xf>
    <xf numFmtId="0" fontId="28" fillId="34" borderId="12" xfId="52" applyFont="1" applyFill="1" applyBorder="1" applyAlignment="1">
      <alignment horizontal="center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29" fillId="0" borderId="13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9" fillId="0" borderId="15" xfId="52" applyFont="1" applyBorder="1" applyAlignment="1">
      <alignment horizontal="left" vertical="center"/>
      <protection/>
    </xf>
    <xf numFmtId="3" fontId="29" fillId="0" borderId="12" xfId="52" applyNumberFormat="1" applyFont="1" applyBorder="1" applyAlignment="1">
      <alignment horizontal="right" vertical="center"/>
      <protection/>
    </xf>
    <xf numFmtId="0" fontId="26" fillId="0" borderId="16" xfId="52" applyFont="1" applyBorder="1" applyAlignment="1">
      <alignment horizontal="left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6" fillId="0" borderId="17" xfId="52" applyFont="1" applyBorder="1" applyAlignment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7" fillId="0" borderId="17" xfId="52" applyFont="1" applyBorder="1" applyAlignment="1" quotePrefix="1">
      <alignment horizontal="lef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27" fillId="0" borderId="18" xfId="52" applyFont="1" applyBorder="1" applyAlignment="1">
      <alignment horizontal="left" vertical="center"/>
      <protection/>
    </xf>
    <xf numFmtId="3" fontId="27" fillId="0" borderId="18" xfId="52" applyNumberFormat="1" applyFont="1" applyBorder="1" applyAlignment="1">
      <alignment horizontal="right" vertical="center"/>
      <protection/>
    </xf>
    <xf numFmtId="3" fontId="27" fillId="34" borderId="18" xfId="52" applyNumberFormat="1" applyFont="1" applyFill="1" applyBorder="1" applyAlignment="1">
      <alignment horizontal="right" vertical="center"/>
      <protection/>
    </xf>
    <xf numFmtId="0" fontId="27" fillId="34" borderId="18" xfId="52" applyFont="1" applyFill="1" applyBorder="1" applyAlignment="1">
      <alignment horizontal="right" vertical="center"/>
      <protection/>
    </xf>
    <xf numFmtId="3" fontId="27" fillId="34" borderId="16" xfId="52" applyNumberFormat="1" applyFont="1" applyFill="1" applyBorder="1" applyAlignment="1">
      <alignment horizontal="right" vertical="center"/>
      <protection/>
    </xf>
    <xf numFmtId="0" fontId="27" fillId="34" borderId="16" xfId="52" applyFont="1" applyFill="1" applyBorder="1" applyAlignment="1">
      <alignment horizontal="right" vertical="center"/>
      <protection/>
    </xf>
    <xf numFmtId="0" fontId="27" fillId="0" borderId="16" xfId="52" applyFont="1" applyBorder="1" applyAlignment="1">
      <alignment horizontal="left" vertical="center"/>
      <protection/>
    </xf>
    <xf numFmtId="3" fontId="27" fillId="0" borderId="16" xfId="52" applyNumberFormat="1" applyFont="1" applyBorder="1" applyAlignment="1">
      <alignment horizontal="right" vertical="center"/>
      <protection/>
    </xf>
    <xf numFmtId="3" fontId="27" fillId="0" borderId="19" xfId="52" applyNumberFormat="1" applyFont="1" applyBorder="1" applyAlignment="1">
      <alignment horizontal="right" vertical="center"/>
      <protection/>
    </xf>
    <xf numFmtId="0" fontId="27" fillId="34" borderId="20" xfId="52" applyFont="1" applyFill="1" applyBorder="1" applyAlignment="1">
      <alignment horizontal="right" vertical="center"/>
      <protection/>
    </xf>
    <xf numFmtId="0" fontId="26" fillId="0" borderId="20" xfId="52" applyFont="1" applyBorder="1" applyAlignment="1">
      <alignment horizontal="left" vertical="center"/>
      <protection/>
    </xf>
    <xf numFmtId="0" fontId="27" fillId="0" borderId="20" xfId="52" applyFont="1" applyBorder="1" applyAlignment="1">
      <alignment horizontal="left" vertical="center"/>
      <protection/>
    </xf>
    <xf numFmtId="3" fontId="27" fillId="0" borderId="20" xfId="52" applyNumberFormat="1" applyFont="1" applyBorder="1" applyAlignment="1">
      <alignment horizontal="right" vertical="center"/>
      <protection/>
    </xf>
    <xf numFmtId="3" fontId="27" fillId="0" borderId="21" xfId="52" applyNumberFormat="1" applyFont="1" applyBorder="1" applyAlignment="1">
      <alignment horizontal="right" vertical="center"/>
      <protection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22" xfId="0" applyNumberFormat="1" applyFont="1" applyBorder="1" applyAlignment="1">
      <alignment horizontal="right" vertical="center" wrapText="1"/>
    </xf>
    <xf numFmtId="3" fontId="30" fillId="34" borderId="17" xfId="0" applyNumberFormat="1" applyFont="1" applyFill="1" applyBorder="1" applyAlignment="1">
      <alignment horizontal="right" vertical="center" wrapText="1"/>
    </xf>
    <xf numFmtId="3" fontId="27" fillId="0" borderId="17" xfId="52" applyNumberFormat="1" applyFont="1" applyBorder="1" applyAlignment="1">
      <alignment horizontal="right" vertical="center"/>
      <protection/>
    </xf>
    <xf numFmtId="3" fontId="27" fillId="0" borderId="22" xfId="52" applyNumberFormat="1" applyFont="1" applyBorder="1" applyAlignment="1">
      <alignment horizontal="right" vertical="center"/>
      <protection/>
    </xf>
    <xf numFmtId="3" fontId="27" fillId="34" borderId="17" xfId="52" applyNumberFormat="1" applyFont="1" applyFill="1" applyBorder="1" applyAlignment="1">
      <alignment horizontal="righ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6" fillId="0" borderId="12" xfId="52" applyFont="1" applyBorder="1" applyAlignment="1">
      <alignment horizontal="left" vertical="center" wrapText="1"/>
      <protection/>
    </xf>
    <xf numFmtId="3" fontId="27" fillId="0" borderId="10" xfId="52" applyNumberFormat="1" applyFont="1" applyBorder="1" applyAlignment="1">
      <alignment horizontal="right" vertical="center"/>
      <protection/>
    </xf>
    <xf numFmtId="3" fontId="29" fillId="33" borderId="12" xfId="52" applyNumberFormat="1" applyFont="1" applyFill="1" applyBorder="1" applyAlignment="1">
      <alignment horizontal="right" vertical="center"/>
      <protection/>
    </xf>
    <xf numFmtId="3" fontId="29" fillId="33" borderId="13" xfId="52" applyNumberFormat="1" applyFont="1" applyFill="1" applyBorder="1" applyAlignment="1">
      <alignment horizontal="right" vertical="center"/>
      <protection/>
    </xf>
    <xf numFmtId="3" fontId="30" fillId="33" borderId="12" xfId="52" applyNumberFormat="1" applyFont="1" applyFill="1" applyBorder="1" applyAlignment="1">
      <alignment horizontal="right" vertical="center"/>
      <protection/>
    </xf>
    <xf numFmtId="0" fontId="31" fillId="0" borderId="0" xfId="52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0" fontId="29" fillId="0" borderId="11" xfId="52" applyFont="1" applyBorder="1" applyAlignment="1">
      <alignment horizontal="left" vertical="center"/>
      <protection/>
    </xf>
    <xf numFmtId="3" fontId="29" fillId="0" borderId="11" xfId="52" applyNumberFormat="1" applyFont="1" applyBorder="1" applyAlignment="1">
      <alignment horizontal="right" vertical="center"/>
      <protection/>
    </xf>
    <xf numFmtId="0" fontId="26" fillId="0" borderId="23" xfId="52" applyFont="1" applyBorder="1" applyAlignment="1">
      <alignment horizontal="left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34" borderId="10" xfId="0" applyNumberFormat="1" applyFont="1" applyFill="1" applyBorder="1" applyAlignment="1">
      <alignment horizontal="right" vertical="center" wrapText="1"/>
    </xf>
    <xf numFmtId="0" fontId="27" fillId="0" borderId="23" xfId="52" applyFont="1" applyBorder="1" applyAlignment="1">
      <alignment horizontal="left" vertical="center"/>
      <protection/>
    </xf>
    <xf numFmtId="3" fontId="27" fillId="0" borderId="23" xfId="52" applyNumberFormat="1" applyFont="1" applyBorder="1" applyAlignment="1">
      <alignment horizontal="right" vertical="center"/>
      <protection/>
    </xf>
    <xf numFmtId="3" fontId="27" fillId="0" borderId="25" xfId="52" applyNumberFormat="1" applyFont="1" applyBorder="1" applyAlignment="1">
      <alignment horizontal="right" vertical="center"/>
      <protection/>
    </xf>
    <xf numFmtId="3" fontId="27" fillId="34" borderId="23" xfId="52" applyNumberFormat="1" applyFont="1" applyFill="1" applyBorder="1" applyAlignment="1">
      <alignment horizontal="right" vertical="center"/>
      <protection/>
    </xf>
    <xf numFmtId="0" fontId="27" fillId="34" borderId="23" xfId="52" applyFont="1" applyFill="1" applyBorder="1" applyAlignment="1">
      <alignment horizontal="right" vertical="center"/>
      <protection/>
    </xf>
    <xf numFmtId="3" fontId="27" fillId="34" borderId="20" xfId="52" applyNumberFormat="1" applyFont="1" applyFill="1" applyBorder="1" applyAlignment="1">
      <alignment horizontal="right" vertical="center"/>
      <protection/>
    </xf>
    <xf numFmtId="3" fontId="30" fillId="0" borderId="24" xfId="0" applyNumberFormat="1" applyFont="1" applyBorder="1" applyAlignment="1">
      <alignment horizontal="right" vertical="center" wrapText="1"/>
    </xf>
    <xf numFmtId="0" fontId="26" fillId="0" borderId="12" xfId="52" applyFont="1" applyBorder="1" applyAlignment="1">
      <alignment wrapText="1"/>
      <protection/>
    </xf>
    <xf numFmtId="0" fontId="26" fillId="0" borderId="17" xfId="52" applyFont="1" applyBorder="1">
      <alignment/>
      <protection/>
    </xf>
    <xf numFmtId="0" fontId="26" fillId="0" borderId="26" xfId="0" applyFont="1" applyBorder="1" applyAlignment="1">
      <alignment vertical="center" wrapText="1"/>
    </xf>
    <xf numFmtId="3" fontId="30" fillId="0" borderId="26" xfId="0" applyNumberFormat="1" applyFont="1" applyBorder="1" applyAlignment="1">
      <alignment vertical="center" wrapText="1"/>
    </xf>
    <xf numFmtId="3" fontId="30" fillId="0" borderId="27" xfId="0" applyNumberFormat="1" applyFont="1" applyBorder="1" applyAlignment="1">
      <alignment vertical="center" wrapText="1"/>
    </xf>
    <xf numFmtId="3" fontId="30" fillId="34" borderId="26" xfId="0" applyNumberFormat="1" applyFont="1" applyFill="1" applyBorder="1" applyAlignment="1">
      <alignment vertical="center" wrapText="1"/>
    </xf>
    <xf numFmtId="0" fontId="26" fillId="0" borderId="23" xfId="52" applyFont="1" applyBorder="1">
      <alignment/>
      <protection/>
    </xf>
    <xf numFmtId="0" fontId="27" fillId="0" borderId="18" xfId="52" applyFont="1" applyBorder="1" applyAlignment="1">
      <alignment/>
      <protection/>
    </xf>
    <xf numFmtId="3" fontId="27" fillId="0" borderId="18" xfId="52" applyNumberFormat="1" applyFont="1" applyBorder="1">
      <alignment/>
      <protection/>
    </xf>
    <xf numFmtId="3" fontId="27" fillId="0" borderId="28" xfId="52" applyNumberFormat="1" applyFont="1" applyBorder="1">
      <alignment/>
      <protection/>
    </xf>
    <xf numFmtId="3" fontId="27" fillId="34" borderId="18" xfId="52" applyNumberFormat="1" applyFont="1" applyFill="1" applyBorder="1" applyAlignment="1">
      <alignment/>
      <protection/>
    </xf>
    <xf numFmtId="0" fontId="27" fillId="34" borderId="18" xfId="52" applyFont="1" applyFill="1" applyBorder="1" applyAlignment="1">
      <alignment/>
      <protection/>
    </xf>
    <xf numFmtId="3" fontId="27" fillId="0" borderId="16" xfId="52" applyNumberFormat="1" applyFont="1" applyBorder="1">
      <alignment/>
      <protection/>
    </xf>
    <xf numFmtId="3" fontId="27" fillId="0" borderId="19" xfId="52" applyNumberFormat="1" applyFont="1" applyBorder="1">
      <alignment/>
      <protection/>
    </xf>
    <xf numFmtId="0" fontId="27" fillId="0" borderId="29" xfId="52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3" fontId="29" fillId="33" borderId="15" xfId="0" applyNumberFormat="1" applyFont="1" applyFill="1" applyBorder="1" applyAlignment="1">
      <alignment horizontal="right" vertical="center"/>
    </xf>
    <xf numFmtId="0" fontId="26" fillId="0" borderId="11" xfId="52" applyFont="1" applyBorder="1" applyAlignment="1">
      <alignment horizontal="left" vertical="center"/>
      <protection/>
    </xf>
    <xf numFmtId="0" fontId="26" fillId="33" borderId="15" xfId="52" applyFont="1" applyFill="1" applyBorder="1" applyAlignment="1">
      <alignment horizontal="center" vertical="center" wrapText="1"/>
      <protection/>
    </xf>
    <xf numFmtId="0" fontId="26" fillId="33" borderId="12" xfId="52" applyFont="1" applyFill="1" applyBorder="1" applyAlignment="1">
      <alignment horizontal="center" vertical="center" wrapText="1"/>
      <protection/>
    </xf>
    <xf numFmtId="3" fontId="29" fillId="33" borderId="14" xfId="0" applyNumberFormat="1" applyFont="1" applyFill="1" applyBorder="1" applyAlignment="1">
      <alignment horizontal="right" vertical="center"/>
    </xf>
    <xf numFmtId="3" fontId="29" fillId="33" borderId="12" xfId="0" applyNumberFormat="1" applyFont="1" applyFill="1" applyBorder="1" applyAlignment="1">
      <alignment horizontal="right" vertical="center"/>
    </xf>
    <xf numFmtId="0" fontId="32" fillId="33" borderId="1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/>
      <protection/>
    </xf>
    <xf numFmtId="0" fontId="28" fillId="34" borderId="15" xfId="52" applyFont="1" applyFill="1" applyBorder="1" applyAlignment="1">
      <alignment horizontal="center" vertical="center"/>
      <protection/>
    </xf>
    <xf numFmtId="0" fontId="28" fillId="34" borderId="14" xfId="52" applyFont="1" applyFill="1" applyBorder="1" applyAlignment="1">
      <alignment horizontal="center" vertical="center"/>
      <protection/>
    </xf>
    <xf numFmtId="0" fontId="26" fillId="6" borderId="30" xfId="52" applyFont="1" applyFill="1" applyBorder="1" applyAlignment="1">
      <alignment horizontal="center" vertical="center" wrapText="1"/>
      <protection/>
    </xf>
    <xf numFmtId="0" fontId="26" fillId="6" borderId="31" xfId="52" applyFont="1" applyFill="1" applyBorder="1" applyAlignment="1">
      <alignment horizontal="center" vertical="center" wrapText="1"/>
      <protection/>
    </xf>
    <xf numFmtId="3" fontId="27" fillId="6" borderId="18" xfId="52" applyNumberFormat="1" applyFont="1" applyFill="1" applyBorder="1" applyAlignment="1">
      <alignment horizontal="right" vertical="center"/>
      <protection/>
    </xf>
    <xf numFmtId="3" fontId="27" fillId="6" borderId="16" xfId="52" applyNumberFormat="1" applyFont="1" applyFill="1" applyBorder="1" applyAlignment="1">
      <alignment horizontal="right" vertical="center"/>
      <protection/>
    </xf>
    <xf numFmtId="0" fontId="27" fillId="6" borderId="20" xfId="52" applyFont="1" applyFill="1" applyBorder="1" applyAlignment="1">
      <alignment horizontal="right" vertical="center"/>
      <protection/>
    </xf>
    <xf numFmtId="0" fontId="27" fillId="6" borderId="16" xfId="52" applyFont="1" applyFill="1" applyBorder="1" applyAlignment="1">
      <alignment horizontal="right" vertical="center"/>
      <protection/>
    </xf>
    <xf numFmtId="3" fontId="30" fillId="6" borderId="17" xfId="0" applyNumberFormat="1" applyFont="1" applyFill="1" applyBorder="1" applyAlignment="1">
      <alignment horizontal="right" vertical="center" wrapText="1"/>
    </xf>
    <xf numFmtId="3" fontId="27" fillId="6" borderId="17" xfId="52" applyNumberFormat="1" applyFont="1" applyFill="1" applyBorder="1" applyAlignment="1">
      <alignment horizontal="right" vertical="center"/>
      <protection/>
    </xf>
    <xf numFmtId="3" fontId="30" fillId="6" borderId="10" xfId="0" applyNumberFormat="1" applyFont="1" applyFill="1" applyBorder="1" applyAlignment="1">
      <alignment horizontal="right" vertical="center" wrapText="1"/>
    </xf>
    <xf numFmtId="3" fontId="27" fillId="6" borderId="23" xfId="52" applyNumberFormat="1" applyFont="1" applyFill="1" applyBorder="1" applyAlignment="1">
      <alignment horizontal="right" vertical="center"/>
      <protection/>
    </xf>
    <xf numFmtId="3" fontId="27" fillId="6" borderId="20" xfId="52" applyNumberFormat="1" applyFont="1" applyFill="1" applyBorder="1" applyAlignment="1">
      <alignment horizontal="right" vertical="center"/>
      <protection/>
    </xf>
    <xf numFmtId="0" fontId="27" fillId="6" borderId="0" xfId="52" applyFont="1" applyFill="1" applyBorder="1" applyAlignment="1">
      <alignment horizontal="left" vertical="center"/>
      <protection/>
    </xf>
    <xf numFmtId="3" fontId="30" fillId="6" borderId="26" xfId="0" applyNumberFormat="1" applyFont="1" applyFill="1" applyBorder="1" applyAlignment="1">
      <alignment vertical="center" wrapText="1"/>
    </xf>
    <xf numFmtId="3" fontId="27" fillId="6" borderId="18" xfId="52" applyNumberFormat="1" applyFont="1" applyFill="1" applyBorder="1" applyAlignment="1">
      <alignment/>
      <protection/>
    </xf>
    <xf numFmtId="3" fontId="29" fillId="6" borderId="12" xfId="52" applyNumberFormat="1" applyFont="1" applyFill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6" fillId="35" borderId="14" xfId="52" applyFont="1" applyFill="1" applyBorder="1" applyAlignment="1">
      <alignment horizontal="left" vertical="center"/>
      <protection/>
    </xf>
    <xf numFmtId="0" fontId="27" fillId="35" borderId="14" xfId="52" applyFont="1" applyFill="1" applyBorder="1" applyAlignment="1">
      <alignment horizontal="left" vertical="center"/>
      <protection/>
    </xf>
    <xf numFmtId="3" fontId="27" fillId="35" borderId="14" xfId="52" applyNumberFormat="1" applyFont="1" applyFill="1" applyBorder="1" applyAlignment="1">
      <alignment horizontal="right" vertical="center"/>
      <protection/>
    </xf>
    <xf numFmtId="0" fontId="27" fillId="35" borderId="14" xfId="52" applyFont="1" applyFill="1" applyBorder="1" applyAlignment="1">
      <alignment horizontal="right" vertical="center"/>
      <protection/>
    </xf>
    <xf numFmtId="0" fontId="26" fillId="0" borderId="27" xfId="0" applyFont="1" applyBorder="1" applyAlignment="1">
      <alignment horizontal="left" vertical="center"/>
    </xf>
    <xf numFmtId="3" fontId="27" fillId="0" borderId="27" xfId="52" applyNumberFormat="1" applyFont="1" applyBorder="1" applyAlignment="1">
      <alignment horizontal="right" vertical="center"/>
      <protection/>
    </xf>
    <xf numFmtId="0" fontId="27" fillId="34" borderId="26" xfId="52" applyFont="1" applyFill="1" applyBorder="1" applyAlignment="1">
      <alignment horizontal="right" vertical="center"/>
      <protection/>
    </xf>
    <xf numFmtId="0" fontId="27" fillId="6" borderId="26" xfId="52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30" fillId="12" borderId="12" xfId="0" applyFont="1" applyFill="1" applyBorder="1" applyAlignment="1">
      <alignment horizontal="left" vertical="center" wrapText="1"/>
    </xf>
    <xf numFmtId="3" fontId="1" fillId="12" borderId="12" xfId="0" applyNumberFormat="1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left" vertical="center" wrapText="1"/>
    </xf>
    <xf numFmtId="3" fontId="1" fillId="19" borderId="12" xfId="0" applyNumberFormat="1" applyFont="1" applyFill="1" applyBorder="1" applyAlignment="1">
      <alignment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vertical="center"/>
    </xf>
    <xf numFmtId="0" fontId="26" fillId="0" borderId="10" xfId="52" applyFont="1" applyBorder="1" applyAlignment="1">
      <alignment horizontal="left" vertical="center"/>
      <protection/>
    </xf>
    <xf numFmtId="0" fontId="26" fillId="0" borderId="32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0" fillId="36" borderId="12" xfId="0" applyFill="1" applyBorder="1" applyAlignment="1">
      <alignment horizontal="center" vertical="center"/>
    </xf>
    <xf numFmtId="3" fontId="31" fillId="36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4" fillId="12" borderId="12" xfId="0" applyFont="1" applyFill="1" applyBorder="1" applyAlignment="1">
      <alignment horizontal="left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7" fillId="0" borderId="14" xfId="52" applyFont="1" applyBorder="1" applyAlignment="1">
      <alignment horizontal="left" vertical="center"/>
      <protection/>
    </xf>
    <xf numFmtId="3" fontId="27" fillId="0" borderId="14" xfId="52" applyNumberFormat="1" applyFont="1" applyBorder="1" applyAlignment="1">
      <alignment horizontal="right" vertical="center"/>
      <protection/>
    </xf>
    <xf numFmtId="3" fontId="27" fillId="34" borderId="14" xfId="52" applyNumberFormat="1" applyFont="1" applyFill="1" applyBorder="1" applyAlignment="1">
      <alignment horizontal="right" vertical="center"/>
      <protection/>
    </xf>
    <xf numFmtId="3" fontId="27" fillId="6" borderId="14" xfId="52" applyNumberFormat="1" applyFont="1" applyFill="1" applyBorder="1" applyAlignment="1">
      <alignment horizontal="right" vertical="center"/>
      <protection/>
    </xf>
    <xf numFmtId="0" fontId="27" fillId="34" borderId="14" xfId="52" applyFont="1" applyFill="1" applyBorder="1" applyAlignment="1">
      <alignment horizontal="right" vertical="center"/>
      <protection/>
    </xf>
    <xf numFmtId="0" fontId="27" fillId="6" borderId="14" xfId="52" applyFont="1" applyFill="1" applyBorder="1" applyAlignment="1">
      <alignment horizontal="right" vertical="center"/>
      <protection/>
    </xf>
    <xf numFmtId="3" fontId="27" fillId="34" borderId="15" xfId="52" applyNumberFormat="1" applyFont="1" applyFill="1" applyBorder="1" applyAlignment="1">
      <alignment horizontal="right" vertical="center"/>
      <protection/>
    </xf>
    <xf numFmtId="0" fontId="25" fillId="0" borderId="13" xfId="0" applyFont="1" applyBorder="1" applyAlignment="1">
      <alignment horizontal="left" vertical="center"/>
    </xf>
    <xf numFmtId="0" fontId="26" fillId="0" borderId="14" xfId="52" applyFont="1" applyBorder="1" applyAlignment="1">
      <alignment horizontal="left" vertical="center"/>
      <protection/>
    </xf>
    <xf numFmtId="0" fontId="26" fillId="0" borderId="10" xfId="52" applyFont="1" applyBorder="1">
      <alignment/>
      <protection/>
    </xf>
    <xf numFmtId="0" fontId="27" fillId="0" borderId="16" xfId="52" applyFont="1" applyBorder="1" applyAlignment="1">
      <alignment/>
      <protection/>
    </xf>
    <xf numFmtId="3" fontId="27" fillId="34" borderId="16" xfId="52" applyNumberFormat="1" applyFont="1" applyFill="1" applyBorder="1" applyAlignment="1">
      <alignment/>
      <protection/>
    </xf>
    <xf numFmtId="3" fontId="27" fillId="6" borderId="16" xfId="52" applyNumberFormat="1" applyFont="1" applyFill="1" applyBorder="1" applyAlignment="1">
      <alignment/>
      <protection/>
    </xf>
    <xf numFmtId="0" fontId="27" fillId="34" borderId="16" xfId="52" applyFont="1" applyFill="1" applyBorder="1" applyAlignment="1">
      <alignment/>
      <protection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horizontal="center" vertical="center"/>
      <protection/>
    </xf>
    <xf numFmtId="0" fontId="26" fillId="35" borderId="14" xfId="0" applyFont="1" applyFill="1" applyBorder="1" applyAlignment="1">
      <alignment horizontal="left" vertical="center"/>
    </xf>
    <xf numFmtId="0" fontId="35" fillId="8" borderId="12" xfId="0" applyFon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vertical="center"/>
    </xf>
    <xf numFmtId="0" fontId="35" fillId="37" borderId="12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0" borderId="33" xfId="52" applyFont="1" applyBorder="1" applyAlignment="1">
      <alignment horizontal="left" vertical="center"/>
      <protection/>
    </xf>
    <xf numFmtId="0" fontId="29" fillId="0" borderId="32" xfId="52" applyFont="1" applyBorder="1" applyAlignment="1">
      <alignment horizontal="left" vertical="center"/>
      <protection/>
    </xf>
    <xf numFmtId="0" fontId="29" fillId="0" borderId="34" xfId="52" applyFont="1" applyBorder="1" applyAlignment="1">
      <alignment horizontal="left" vertical="center"/>
      <protection/>
    </xf>
    <xf numFmtId="0" fontId="26" fillId="0" borderId="11" xfId="52" applyFont="1" applyBorder="1" applyAlignment="1">
      <alignment horizontal="left" vertical="center"/>
      <protection/>
    </xf>
    <xf numFmtId="0" fontId="25" fillId="0" borderId="10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3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0" fontId="30" fillId="0" borderId="35" xfId="52" applyFont="1" applyBorder="1" applyAlignment="1">
      <alignment horizontal="center" vertical="center"/>
      <protection/>
    </xf>
    <xf numFmtId="0" fontId="30" fillId="0" borderId="36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6" fillId="33" borderId="12" xfId="52" applyFont="1" applyFill="1" applyBorder="1" applyAlignment="1">
      <alignment horizontal="center" vertical="center"/>
      <protection/>
    </xf>
    <xf numFmtId="0" fontId="26" fillId="35" borderId="12" xfId="52" applyFont="1" applyFill="1" applyBorder="1" applyAlignment="1">
      <alignment horizontal="center" vertical="center"/>
      <protection/>
    </xf>
    <xf numFmtId="0" fontId="31" fillId="33" borderId="13" xfId="52" applyFont="1" applyFill="1" applyBorder="1" applyAlignment="1">
      <alignment horizontal="left" vertical="center"/>
      <protection/>
    </xf>
    <xf numFmtId="0" fontId="31" fillId="33" borderId="14" xfId="52" applyFont="1" applyFill="1" applyBorder="1" applyAlignment="1">
      <alignment horizontal="left" vertical="center"/>
      <protection/>
    </xf>
    <xf numFmtId="0" fontId="31" fillId="33" borderId="15" xfId="52" applyFont="1" applyFill="1" applyBorder="1" applyAlignment="1">
      <alignment horizontal="left" vertical="center"/>
      <protection/>
    </xf>
    <xf numFmtId="0" fontId="30" fillId="0" borderId="13" xfId="52" applyFont="1" applyBorder="1" applyAlignment="1">
      <alignment horizontal="left" vertical="center"/>
      <protection/>
    </xf>
    <xf numFmtId="0" fontId="30" fillId="0" borderId="15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center" vertical="center"/>
      <protection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33" borderId="39" xfId="52" applyFont="1" applyFill="1" applyBorder="1" applyAlignment="1">
      <alignment horizontal="center" vertical="center"/>
      <protection/>
    </xf>
    <xf numFmtId="0" fontId="26" fillId="33" borderId="40" xfId="52" applyFont="1" applyFill="1" applyBorder="1" applyAlignment="1">
      <alignment horizontal="center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32" xfId="52" applyFont="1" applyBorder="1" applyAlignment="1">
      <alignment horizontal="center" vertical="center"/>
      <protection/>
    </xf>
    <xf numFmtId="0" fontId="26" fillId="35" borderId="12" xfId="52" applyFont="1" applyFill="1" applyBorder="1" applyAlignment="1">
      <alignment horizontal="center" vertical="center" wrapText="1"/>
      <protection/>
    </xf>
    <xf numFmtId="0" fontId="28" fillId="6" borderId="39" xfId="52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26" fillId="35" borderId="13" xfId="52" applyFont="1" applyFill="1" applyBorder="1" applyAlignment="1">
      <alignment horizontal="center" vertical="center" wrapText="1"/>
      <protection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0" borderId="25" xfId="52" applyFont="1" applyBorder="1" applyAlignment="1">
      <alignment horizontal="center" vertical="center"/>
      <protection/>
    </xf>
    <xf numFmtId="0" fontId="30" fillId="0" borderId="41" xfId="52" applyFont="1" applyBorder="1" applyAlignment="1">
      <alignment horizontal="center" vertical="center"/>
      <protection/>
    </xf>
    <xf numFmtId="0" fontId="30" fillId="0" borderId="42" xfId="52" applyFont="1" applyBorder="1" applyAlignment="1">
      <alignment horizontal="center" vertical="center"/>
      <protection/>
    </xf>
    <xf numFmtId="0" fontId="30" fillId="0" borderId="33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26" fillId="6" borderId="43" xfId="52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6" fillId="6" borderId="45" xfId="52" applyFont="1" applyFill="1" applyBorder="1" applyAlignment="1">
      <alignment horizontal="center" vertical="center" wrapText="1"/>
      <protection/>
    </xf>
    <xf numFmtId="0" fontId="0" fillId="6" borderId="46" xfId="0" applyFill="1" applyBorder="1" applyAlignment="1">
      <alignment horizontal="center" vertical="center" wrapText="1"/>
    </xf>
    <xf numFmtId="0" fontId="26" fillId="33" borderId="32" xfId="5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26" fillId="33" borderId="12" xfId="52" applyFont="1" applyFill="1" applyBorder="1" applyAlignment="1">
      <alignment horizontal="center" vertical="center" wrapText="1"/>
      <protection/>
    </xf>
    <xf numFmtId="0" fontId="26" fillId="33" borderId="13" xfId="52" applyFont="1" applyFill="1" applyBorder="1" applyAlignment="1">
      <alignment horizontal="center" vertical="center" wrapText="1"/>
      <protection/>
    </xf>
    <xf numFmtId="0" fontId="26" fillId="33" borderId="15" xfId="52" applyFont="1" applyFill="1" applyBorder="1" applyAlignment="1">
      <alignment horizontal="center" vertical="center" wrapText="1"/>
      <protection/>
    </xf>
    <xf numFmtId="0" fontId="34" fillId="33" borderId="12" xfId="52" applyFont="1" applyFill="1" applyBorder="1" applyAlignment="1">
      <alignment horizontal="center" vertical="center"/>
      <protection/>
    </xf>
    <xf numFmtId="0" fontId="26" fillId="35" borderId="13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 vertical="top" wrapText="1"/>
    </xf>
    <xf numFmtId="0" fontId="31" fillId="0" borderId="0" xfId="52" applyFont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0" fontId="26" fillId="0" borderId="10" xfId="52" applyFont="1" applyBorder="1" applyAlignment="1">
      <alignment horizontal="left" vertical="center"/>
      <protection/>
    </xf>
    <xf numFmtId="0" fontId="25" fillId="0" borderId="0" xfId="0" applyFont="1" applyAlignment="1">
      <alignment vertical="center"/>
    </xf>
    <xf numFmtId="0" fontId="30" fillId="0" borderId="47" xfId="52" applyFont="1" applyBorder="1" applyAlignment="1">
      <alignment horizontal="center" vertical="center"/>
      <protection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F5" sqref="F5:F10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29" t="s">
        <v>93</v>
      </c>
      <c r="O1" s="229"/>
      <c r="P1" s="229"/>
      <c r="Q1" s="229"/>
    </row>
    <row r="2" spans="1:17" ht="15" customHeight="1">
      <c r="A2" s="230" t="s">
        <v>56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0.5" customHeight="1">
      <c r="A4" s="193" t="s">
        <v>0</v>
      </c>
      <c r="B4" s="193" t="s">
        <v>1</v>
      </c>
      <c r="C4" s="206" t="s">
        <v>2</v>
      </c>
      <c r="D4" s="206" t="s">
        <v>44</v>
      </c>
      <c r="E4" s="206" t="s">
        <v>3</v>
      </c>
      <c r="F4" s="193" t="s">
        <v>4</v>
      </c>
      <c r="G4" s="228"/>
      <c r="H4" s="227" t="s">
        <v>5</v>
      </c>
      <c r="I4" s="227"/>
      <c r="J4" s="227"/>
      <c r="K4" s="227"/>
      <c r="L4" s="227"/>
      <c r="M4" s="227"/>
      <c r="N4" s="227"/>
      <c r="O4" s="227"/>
      <c r="P4" s="227"/>
      <c r="Q4" s="227"/>
    </row>
    <row r="5" spans="1:17" ht="10.5" customHeight="1">
      <c r="A5" s="193"/>
      <c r="B5" s="193"/>
      <c r="C5" s="206"/>
      <c r="D5" s="206"/>
      <c r="E5" s="206"/>
      <c r="F5" s="206" t="s">
        <v>28</v>
      </c>
      <c r="G5" s="209" t="s">
        <v>45</v>
      </c>
      <c r="H5" s="227" t="s">
        <v>49</v>
      </c>
      <c r="I5" s="227"/>
      <c r="J5" s="227"/>
      <c r="K5" s="227"/>
      <c r="L5" s="227"/>
      <c r="M5" s="227"/>
      <c r="N5" s="227"/>
      <c r="O5" s="227"/>
      <c r="P5" s="227"/>
      <c r="Q5" s="227"/>
    </row>
    <row r="6" spans="1:17" ht="11.25" customHeight="1">
      <c r="A6" s="193"/>
      <c r="B6" s="193"/>
      <c r="C6" s="206"/>
      <c r="D6" s="206"/>
      <c r="E6" s="206"/>
      <c r="F6" s="206"/>
      <c r="G6" s="209"/>
      <c r="H6" s="224" t="s">
        <v>22</v>
      </c>
      <c r="I6" s="192" t="s">
        <v>6</v>
      </c>
      <c r="J6" s="192"/>
      <c r="K6" s="192"/>
      <c r="L6" s="192"/>
      <c r="M6" s="192"/>
      <c r="N6" s="192"/>
      <c r="O6" s="192"/>
      <c r="P6" s="192"/>
      <c r="Q6" s="192"/>
    </row>
    <row r="7" spans="1:17" s="2" customFormat="1" ht="12.75">
      <c r="A7" s="193"/>
      <c r="B7" s="193"/>
      <c r="C7" s="206"/>
      <c r="D7" s="206"/>
      <c r="E7" s="206"/>
      <c r="F7" s="206"/>
      <c r="G7" s="209"/>
      <c r="H7" s="224"/>
      <c r="I7" s="192" t="s">
        <v>7</v>
      </c>
      <c r="J7" s="192"/>
      <c r="K7" s="192"/>
      <c r="L7" s="192"/>
      <c r="M7" s="192"/>
      <c r="N7" s="192" t="s">
        <v>8</v>
      </c>
      <c r="O7" s="192"/>
      <c r="P7" s="192"/>
      <c r="Q7" s="192"/>
    </row>
    <row r="8" spans="1:17" ht="18">
      <c r="A8" s="193"/>
      <c r="B8" s="193"/>
      <c r="C8" s="206"/>
      <c r="D8" s="206"/>
      <c r="E8" s="206"/>
      <c r="F8" s="206"/>
      <c r="G8" s="209"/>
      <c r="H8" s="224"/>
      <c r="I8" s="225" t="s">
        <v>18</v>
      </c>
      <c r="J8" s="226"/>
      <c r="K8" s="192" t="s">
        <v>9</v>
      </c>
      <c r="L8" s="192"/>
      <c r="M8" s="192"/>
      <c r="N8" s="86" t="s">
        <v>19</v>
      </c>
      <c r="O8" s="224" t="s">
        <v>9</v>
      </c>
      <c r="P8" s="224"/>
      <c r="Q8" s="224"/>
    </row>
    <row r="9" spans="1:17" ht="12.75">
      <c r="A9" s="193"/>
      <c r="B9" s="193"/>
      <c r="C9" s="206"/>
      <c r="D9" s="206"/>
      <c r="E9" s="206"/>
      <c r="F9" s="206"/>
      <c r="G9" s="209"/>
      <c r="H9" s="225"/>
      <c r="I9" s="218" t="s">
        <v>52</v>
      </c>
      <c r="J9" s="220" t="s">
        <v>53</v>
      </c>
      <c r="K9" s="222" t="s">
        <v>10</v>
      </c>
      <c r="L9" s="202" t="s">
        <v>12</v>
      </c>
      <c r="M9" s="203"/>
      <c r="N9" s="85"/>
      <c r="O9" s="86"/>
      <c r="P9" s="86"/>
      <c r="Q9" s="86"/>
    </row>
    <row r="10" spans="1:17" ht="30">
      <c r="A10" s="193"/>
      <c r="B10" s="193"/>
      <c r="C10" s="206"/>
      <c r="D10" s="206"/>
      <c r="E10" s="206"/>
      <c r="F10" s="206"/>
      <c r="G10" s="209"/>
      <c r="H10" s="225"/>
      <c r="I10" s="219"/>
      <c r="J10" s="221"/>
      <c r="K10" s="223"/>
      <c r="L10" s="93" t="s">
        <v>52</v>
      </c>
      <c r="M10" s="94" t="s">
        <v>53</v>
      </c>
      <c r="N10" s="85"/>
      <c r="O10" s="89" t="s">
        <v>11</v>
      </c>
      <c r="P10" s="7" t="s">
        <v>10</v>
      </c>
      <c r="Q10" s="7" t="s">
        <v>12</v>
      </c>
    </row>
    <row r="11" spans="1:17" ht="10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9">
        <v>7</v>
      </c>
      <c r="H11" s="90">
        <v>8</v>
      </c>
      <c r="I11" s="207">
        <v>9</v>
      </c>
      <c r="J11" s="208"/>
      <c r="K11" s="92">
        <v>10</v>
      </c>
      <c r="L11" s="207">
        <v>11</v>
      </c>
      <c r="M11" s="208"/>
      <c r="N11" s="91">
        <v>12</v>
      </c>
      <c r="O11" s="10">
        <v>13</v>
      </c>
      <c r="P11" s="10">
        <v>14</v>
      </c>
      <c r="Q11" s="10">
        <v>15</v>
      </c>
    </row>
    <row r="12" spans="1:17" ht="18" customHeight="1">
      <c r="A12" s="11"/>
      <c r="B12" s="12" t="s">
        <v>13</v>
      </c>
      <c r="C12" s="13"/>
      <c r="D12" s="14"/>
      <c r="E12" s="15">
        <f aca="true" t="shared" si="0" ref="E12:Q12">E19+E15+E23</f>
        <v>2058630</v>
      </c>
      <c r="F12" s="15">
        <f t="shared" si="0"/>
        <v>340349</v>
      </c>
      <c r="G12" s="15">
        <f t="shared" si="0"/>
        <v>1718281</v>
      </c>
      <c r="H12" s="15">
        <f t="shared" si="0"/>
        <v>939419</v>
      </c>
      <c r="I12" s="15">
        <f t="shared" si="0"/>
        <v>139974</v>
      </c>
      <c r="J12" s="15">
        <f t="shared" si="0"/>
        <v>6254</v>
      </c>
      <c r="K12" s="15">
        <f t="shared" si="0"/>
        <v>0</v>
      </c>
      <c r="L12" s="15">
        <f t="shared" si="0"/>
        <v>139974</v>
      </c>
      <c r="M12" s="15">
        <f t="shared" si="0"/>
        <v>6254</v>
      </c>
      <c r="N12" s="15">
        <f t="shared" si="0"/>
        <v>793191</v>
      </c>
      <c r="O12" s="15">
        <f t="shared" si="0"/>
        <v>0</v>
      </c>
      <c r="P12" s="15">
        <f t="shared" si="0"/>
        <v>0</v>
      </c>
      <c r="Q12" s="15">
        <f t="shared" si="0"/>
        <v>793191</v>
      </c>
    </row>
    <row r="13" spans="1:17" ht="18" customHeight="1">
      <c r="A13" s="110"/>
      <c r="B13" s="84" t="s">
        <v>15</v>
      </c>
      <c r="C13" s="216" t="s">
        <v>20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17"/>
    </row>
    <row r="14" spans="1:17" ht="30.75" customHeight="1">
      <c r="A14" s="189" t="s">
        <v>14</v>
      </c>
      <c r="B14" s="17" t="s">
        <v>16</v>
      </c>
      <c r="C14" s="197" t="s">
        <v>63</v>
      </c>
      <c r="D14" s="198"/>
      <c r="E14" s="177" t="s">
        <v>65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8"/>
    </row>
    <row r="15" spans="1:17" ht="13.5" customHeight="1">
      <c r="A15" s="190"/>
      <c r="B15" s="18" t="s">
        <v>17</v>
      </c>
      <c r="C15" s="19"/>
      <c r="D15" s="20"/>
      <c r="E15" s="36">
        <f>SUM(E16:E17)</f>
        <v>21081</v>
      </c>
      <c r="F15" s="36">
        <f>SUM(F16:F17)</f>
        <v>21081</v>
      </c>
      <c r="G15" s="37">
        <f>SUM(G16:G17)</f>
        <v>0</v>
      </c>
      <c r="H15" s="38">
        <f>SUM(H16:H17)</f>
        <v>2480</v>
      </c>
      <c r="I15" s="99">
        <f>SUM(I16:I17)</f>
        <v>0</v>
      </c>
      <c r="J15" s="99">
        <f>J16</f>
        <v>2480</v>
      </c>
      <c r="K15" s="38"/>
      <c r="L15" s="99">
        <f>L16</f>
        <v>0</v>
      </c>
      <c r="M15" s="99">
        <f>M16</f>
        <v>2480</v>
      </c>
      <c r="N15" s="38"/>
      <c r="O15" s="38"/>
      <c r="P15" s="38"/>
      <c r="Q15" s="38"/>
    </row>
    <row r="16" spans="1:17" ht="12.75" customHeight="1">
      <c r="A16" s="190"/>
      <c r="B16" s="21" t="s">
        <v>50</v>
      </c>
      <c r="C16" s="22"/>
      <c r="D16" s="19"/>
      <c r="E16" s="39">
        <f>F16+G16</f>
        <v>2480</v>
      </c>
      <c r="F16" s="39">
        <f>I16+J16</f>
        <v>2480</v>
      </c>
      <c r="G16" s="40">
        <f>N16</f>
        <v>0</v>
      </c>
      <c r="H16" s="41">
        <f>I16+N16+J16</f>
        <v>2480</v>
      </c>
      <c r="I16" s="100">
        <f>L16</f>
        <v>0</v>
      </c>
      <c r="J16" s="100">
        <f>M16</f>
        <v>2480</v>
      </c>
      <c r="K16" s="41"/>
      <c r="L16" s="100"/>
      <c r="M16" s="100">
        <v>2480</v>
      </c>
      <c r="N16" s="41"/>
      <c r="O16" s="41"/>
      <c r="P16" s="41"/>
      <c r="Q16" s="41"/>
    </row>
    <row r="17" spans="1:17" ht="12.75" customHeight="1">
      <c r="A17" s="191"/>
      <c r="B17" s="32" t="s">
        <v>38</v>
      </c>
      <c r="C17" s="33"/>
      <c r="D17" s="33"/>
      <c r="E17" s="34">
        <f>F17+G17</f>
        <v>18601</v>
      </c>
      <c r="F17" s="34">
        <v>18601</v>
      </c>
      <c r="G17" s="35"/>
      <c r="H17" s="65"/>
      <c r="I17" s="103"/>
      <c r="J17" s="103"/>
      <c r="K17" s="31"/>
      <c r="L17" s="97"/>
      <c r="M17" s="103"/>
      <c r="N17" s="65"/>
      <c r="O17" s="31"/>
      <c r="P17" s="31"/>
      <c r="Q17" s="65"/>
    </row>
    <row r="18" spans="1:17" ht="19.5" customHeight="1">
      <c r="A18" s="189" t="s">
        <v>24</v>
      </c>
      <c r="B18" s="17" t="s">
        <v>16</v>
      </c>
      <c r="C18" s="197" t="s">
        <v>27</v>
      </c>
      <c r="D18" s="198"/>
      <c r="E18" s="177" t="s">
        <v>46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8"/>
    </row>
    <row r="19" spans="1:17" ht="12.75" customHeight="1">
      <c r="A19" s="190"/>
      <c r="B19" s="18" t="s">
        <v>17</v>
      </c>
      <c r="C19" s="19"/>
      <c r="D19" s="20"/>
      <c r="E19" s="36">
        <f>SUM(E20:E21)</f>
        <v>2021506</v>
      </c>
      <c r="F19" s="36">
        <f aca="true" t="shared" si="1" ref="F19:Q19">SUM(F20:F21)</f>
        <v>303225</v>
      </c>
      <c r="G19" s="37">
        <f t="shared" si="1"/>
        <v>1718281</v>
      </c>
      <c r="H19" s="38">
        <f t="shared" si="1"/>
        <v>933165</v>
      </c>
      <c r="I19" s="99">
        <f t="shared" si="1"/>
        <v>139974</v>
      </c>
      <c r="J19" s="99"/>
      <c r="K19" s="38"/>
      <c r="L19" s="99">
        <f>L20</f>
        <v>139974</v>
      </c>
      <c r="M19" s="99"/>
      <c r="N19" s="38">
        <f t="shared" si="1"/>
        <v>793191</v>
      </c>
      <c r="O19" s="38"/>
      <c r="P19" s="38"/>
      <c r="Q19" s="38">
        <f t="shared" si="1"/>
        <v>793191</v>
      </c>
    </row>
    <row r="20" spans="1:17" ht="12.75" customHeight="1">
      <c r="A20" s="190"/>
      <c r="B20" s="21" t="s">
        <v>50</v>
      </c>
      <c r="C20" s="22"/>
      <c r="D20" s="19"/>
      <c r="E20" s="39">
        <f>F20+G20</f>
        <v>933165</v>
      </c>
      <c r="F20" s="39">
        <f>I20+J20</f>
        <v>139974</v>
      </c>
      <c r="G20" s="40">
        <f>N20</f>
        <v>793191</v>
      </c>
      <c r="H20" s="41">
        <f>I20+N20+J20</f>
        <v>933165</v>
      </c>
      <c r="I20" s="100">
        <f>L20</f>
        <v>139974</v>
      </c>
      <c r="J20" s="100"/>
      <c r="K20" s="41"/>
      <c r="L20" s="100">
        <v>139974</v>
      </c>
      <c r="M20" s="100"/>
      <c r="N20" s="41">
        <f>Q20</f>
        <v>793191</v>
      </c>
      <c r="O20" s="41"/>
      <c r="P20" s="41"/>
      <c r="Q20" s="41">
        <v>793191</v>
      </c>
    </row>
    <row r="21" spans="1:17" ht="16.5" customHeight="1">
      <c r="A21" s="191"/>
      <c r="B21" s="32" t="s">
        <v>38</v>
      </c>
      <c r="C21" s="33"/>
      <c r="D21" s="33"/>
      <c r="E21" s="34">
        <f>F21+G21</f>
        <v>1088341</v>
      </c>
      <c r="F21" s="34">
        <v>163251</v>
      </c>
      <c r="G21" s="35">
        <v>925090</v>
      </c>
      <c r="H21" s="65"/>
      <c r="I21" s="103"/>
      <c r="J21" s="103"/>
      <c r="K21" s="31"/>
      <c r="L21" s="97"/>
      <c r="M21" s="103"/>
      <c r="N21" s="65"/>
      <c r="O21" s="31"/>
      <c r="P21" s="31"/>
      <c r="Q21" s="65"/>
    </row>
    <row r="22" spans="1:17" ht="19.5" customHeight="1">
      <c r="A22" s="189" t="s">
        <v>62</v>
      </c>
      <c r="B22" s="17" t="s">
        <v>16</v>
      </c>
      <c r="C22" s="197" t="s">
        <v>64</v>
      </c>
      <c r="D22" s="198"/>
      <c r="E22" s="177" t="s">
        <v>66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</row>
    <row r="23" spans="1:17" ht="12.75" customHeight="1">
      <c r="A23" s="190"/>
      <c r="B23" s="18" t="s">
        <v>17</v>
      </c>
      <c r="C23" s="19"/>
      <c r="D23" s="20"/>
      <c r="E23" s="36">
        <f>SUM(E24:E25)</f>
        <v>16043</v>
      </c>
      <c r="F23" s="36">
        <f>SUM(F24:F25)</f>
        <v>16043</v>
      </c>
      <c r="G23" s="37">
        <f>SUM(G24:G25)</f>
        <v>0</v>
      </c>
      <c r="H23" s="38">
        <f>SUM(H24:H25)</f>
        <v>3774</v>
      </c>
      <c r="I23" s="99">
        <f>SUM(I24:I25)</f>
        <v>0</v>
      </c>
      <c r="J23" s="99">
        <f>J24</f>
        <v>3774</v>
      </c>
      <c r="K23" s="38"/>
      <c r="L23" s="99">
        <f>L24</f>
        <v>0</v>
      </c>
      <c r="M23" s="99">
        <f>M24</f>
        <v>3774</v>
      </c>
      <c r="N23" s="38"/>
      <c r="O23" s="38"/>
      <c r="P23" s="38"/>
      <c r="Q23" s="38"/>
    </row>
    <row r="24" spans="1:17" ht="12.75" customHeight="1">
      <c r="A24" s="190"/>
      <c r="B24" s="21" t="s">
        <v>50</v>
      </c>
      <c r="C24" s="22"/>
      <c r="D24" s="19"/>
      <c r="E24" s="39">
        <f>F24+G24</f>
        <v>3774</v>
      </c>
      <c r="F24" s="39">
        <f>I24+J24</f>
        <v>3774</v>
      </c>
      <c r="G24" s="40">
        <f>N24</f>
        <v>0</v>
      </c>
      <c r="H24" s="41">
        <f>I24+N24+J24</f>
        <v>3774</v>
      </c>
      <c r="I24" s="100">
        <f>L24</f>
        <v>0</v>
      </c>
      <c r="J24" s="100">
        <f>M24</f>
        <v>3774</v>
      </c>
      <c r="K24" s="41"/>
      <c r="L24" s="100"/>
      <c r="M24" s="100">
        <v>3774</v>
      </c>
      <c r="N24" s="41"/>
      <c r="O24" s="41"/>
      <c r="P24" s="41"/>
      <c r="Q24" s="41"/>
    </row>
    <row r="25" spans="1:17" ht="12.75" customHeight="1">
      <c r="A25" s="191"/>
      <c r="B25" s="32" t="s">
        <v>38</v>
      </c>
      <c r="C25" s="33"/>
      <c r="D25" s="33"/>
      <c r="E25" s="34">
        <f>F25+G25</f>
        <v>12269</v>
      </c>
      <c r="F25" s="34">
        <v>12269</v>
      </c>
      <c r="G25" s="35"/>
      <c r="H25" s="65"/>
      <c r="I25" s="103"/>
      <c r="J25" s="103"/>
      <c r="K25" s="31"/>
      <c r="L25" s="97"/>
      <c r="M25" s="103"/>
      <c r="N25" s="65"/>
      <c r="O25" s="31"/>
      <c r="P25" s="31"/>
      <c r="Q25" s="65"/>
    </row>
    <row r="26" spans="1:17" ht="2.25" customHeight="1">
      <c r="A26" s="115"/>
      <c r="B26" s="43"/>
      <c r="C26" s="42"/>
      <c r="D26" s="81"/>
      <c r="E26" s="45"/>
      <c r="F26" s="45"/>
      <c r="G26" s="116"/>
      <c r="H26" s="117"/>
      <c r="I26" s="118"/>
      <c r="J26" s="118"/>
      <c r="K26" s="117"/>
      <c r="L26" s="118"/>
      <c r="M26" s="118"/>
      <c r="N26" s="117"/>
      <c r="O26" s="117"/>
      <c r="P26" s="117"/>
      <c r="Q26" s="117"/>
    </row>
    <row r="27" spans="1:17" ht="21.75" customHeight="1">
      <c r="A27" s="194" t="s">
        <v>21</v>
      </c>
      <c r="B27" s="195"/>
      <c r="C27" s="195"/>
      <c r="D27" s="196"/>
      <c r="E27" s="46">
        <f aca="true" t="shared" si="2" ref="E27:N27">E12</f>
        <v>2058630</v>
      </c>
      <c r="F27" s="46">
        <f t="shared" si="2"/>
        <v>340349</v>
      </c>
      <c r="G27" s="47">
        <f t="shared" si="2"/>
        <v>1718281</v>
      </c>
      <c r="H27" s="46">
        <f t="shared" si="2"/>
        <v>939419</v>
      </c>
      <c r="I27" s="107">
        <f t="shared" si="2"/>
        <v>139974</v>
      </c>
      <c r="J27" s="107">
        <f t="shared" si="2"/>
        <v>6254</v>
      </c>
      <c r="K27" s="107"/>
      <c r="L27" s="107">
        <f t="shared" si="2"/>
        <v>139974</v>
      </c>
      <c r="M27" s="107">
        <f t="shared" si="2"/>
        <v>6254</v>
      </c>
      <c r="N27" s="46">
        <f t="shared" si="2"/>
        <v>793191</v>
      </c>
      <c r="O27" s="46"/>
      <c r="P27" s="46"/>
      <c r="Q27" s="48">
        <f>Q12</f>
        <v>793191</v>
      </c>
    </row>
    <row r="28" spans="1:17" ht="17.25" customHeight="1">
      <c r="A28" s="49"/>
      <c r="B28" s="49"/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1:17" ht="11.25" customHeight="1">
      <c r="A29" s="49"/>
      <c r="B29" s="49"/>
      <c r="C29" s="49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17.25" customHeight="1">
      <c r="A30" s="52">
        <v>2</v>
      </c>
      <c r="B30" s="171" t="s">
        <v>47</v>
      </c>
      <c r="C30" s="172"/>
      <c r="D30" s="173"/>
      <c r="E30" s="53">
        <f aca="true" t="shared" si="3" ref="E30:Q30">E74+E50+E36+E62+E58+E68+E42</f>
        <v>1559385</v>
      </c>
      <c r="F30" s="53">
        <f t="shared" si="3"/>
        <v>348149</v>
      </c>
      <c r="G30" s="53">
        <f t="shared" si="3"/>
        <v>1211236</v>
      </c>
      <c r="H30" s="53">
        <f t="shared" si="3"/>
        <v>442386</v>
      </c>
      <c r="I30" s="53">
        <f t="shared" si="3"/>
        <v>14761</v>
      </c>
      <c r="J30" s="53">
        <f t="shared" si="3"/>
        <v>72926</v>
      </c>
      <c r="K30" s="53">
        <f t="shared" si="3"/>
        <v>0</v>
      </c>
      <c r="L30" s="53">
        <f t="shared" si="3"/>
        <v>14761</v>
      </c>
      <c r="M30" s="53">
        <f t="shared" si="3"/>
        <v>72926</v>
      </c>
      <c r="N30" s="53">
        <f t="shared" si="3"/>
        <v>354699</v>
      </c>
      <c r="O30" s="53">
        <f t="shared" si="3"/>
        <v>0</v>
      </c>
      <c r="P30" s="53">
        <f t="shared" si="3"/>
        <v>0</v>
      </c>
      <c r="Q30" s="53">
        <f t="shared" si="3"/>
        <v>354699</v>
      </c>
    </row>
    <row r="31" spans="1:17" ht="15" customHeight="1">
      <c r="A31" s="17"/>
      <c r="B31" s="17" t="s">
        <v>25</v>
      </c>
      <c r="C31" s="180" t="s">
        <v>30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204"/>
    </row>
    <row r="32" spans="1:17" ht="13.5" customHeight="1">
      <c r="A32" s="174" t="s">
        <v>23</v>
      </c>
      <c r="B32" s="54" t="s">
        <v>15</v>
      </c>
      <c r="C32" s="213" t="s">
        <v>31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5"/>
    </row>
    <row r="33" spans="1:17" ht="12.75" customHeight="1">
      <c r="A33" s="241"/>
      <c r="B33" s="18" t="s">
        <v>34</v>
      </c>
      <c r="C33" s="55"/>
      <c r="D33" s="243" t="s">
        <v>36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</row>
    <row r="34" spans="1:17" ht="14.25" customHeight="1">
      <c r="A34" s="241"/>
      <c r="B34" s="4" t="s">
        <v>35</v>
      </c>
      <c r="C34" s="56"/>
      <c r="D34" s="199" t="s">
        <v>37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</row>
    <row r="35" spans="1:17" ht="21" customHeight="1">
      <c r="A35" s="175"/>
      <c r="B35" s="44" t="s">
        <v>16</v>
      </c>
      <c r="C35" s="169" t="s">
        <v>33</v>
      </c>
      <c r="D35" s="170"/>
      <c r="E35" s="177" t="s">
        <v>32</v>
      </c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spans="1:17" ht="14.25" customHeight="1">
      <c r="A36" s="175"/>
      <c r="B36" s="4" t="s">
        <v>17</v>
      </c>
      <c r="C36" s="57"/>
      <c r="D36" s="57"/>
      <c r="E36" s="58">
        <f>E37+E38</f>
        <v>558420</v>
      </c>
      <c r="F36" s="58">
        <f>F37+F38</f>
        <v>172520</v>
      </c>
      <c r="G36" s="58">
        <f>G37+G38</f>
        <v>385900</v>
      </c>
      <c r="H36" s="58">
        <f>H37+H38</f>
        <v>0</v>
      </c>
      <c r="I36" s="101">
        <f>I37+I38</f>
        <v>0</v>
      </c>
      <c r="J36" s="101">
        <f>J37</f>
        <v>0</v>
      </c>
      <c r="K36" s="59"/>
      <c r="L36" s="101"/>
      <c r="M36" s="101">
        <f>M37</f>
        <v>0</v>
      </c>
      <c r="N36" s="59">
        <f>N37</f>
        <v>0</v>
      </c>
      <c r="O36" s="59"/>
      <c r="P36" s="59"/>
      <c r="Q36" s="59">
        <f>Q37</f>
        <v>0</v>
      </c>
    </row>
    <row r="37" spans="1:17" ht="14.25" customHeight="1">
      <c r="A37" s="175"/>
      <c r="B37" s="54" t="s">
        <v>50</v>
      </c>
      <c r="C37" s="60"/>
      <c r="D37" s="60"/>
      <c r="E37" s="61">
        <f>F37+G37</f>
        <v>0</v>
      </c>
      <c r="F37" s="61">
        <f>I36+J36</f>
        <v>0</v>
      </c>
      <c r="G37" s="62">
        <f>Q37</f>
        <v>0</v>
      </c>
      <c r="H37" s="63">
        <f>I37+N37+J37</f>
        <v>0</v>
      </c>
      <c r="I37" s="102">
        <f>L37</f>
        <v>0</v>
      </c>
      <c r="J37" s="102">
        <f>M37</f>
        <v>0</v>
      </c>
      <c r="K37" s="63"/>
      <c r="L37" s="102"/>
      <c r="M37" s="102"/>
      <c r="N37" s="63">
        <f>Q37</f>
        <v>0</v>
      </c>
      <c r="O37" s="64"/>
      <c r="P37" s="64"/>
      <c r="Q37" s="63"/>
    </row>
    <row r="38" spans="1:17" ht="13.5" customHeight="1">
      <c r="A38" s="175"/>
      <c r="B38" s="16" t="s">
        <v>38</v>
      </c>
      <c r="C38" s="28"/>
      <c r="D38" s="28"/>
      <c r="E38" s="61">
        <f>F38+G38</f>
        <v>558420</v>
      </c>
      <c r="F38" s="29">
        <v>172520</v>
      </c>
      <c r="G38" s="30">
        <v>385900</v>
      </c>
      <c r="H38" s="26"/>
      <c r="I38" s="96"/>
      <c r="J38" s="96"/>
      <c r="K38" s="27"/>
      <c r="L38" s="98"/>
      <c r="M38" s="96"/>
      <c r="N38" s="26"/>
      <c r="O38" s="27"/>
      <c r="P38" s="27"/>
      <c r="Q38" s="26"/>
    </row>
    <row r="39" spans="1:17" ht="4.5" customHeight="1">
      <c r="A39" s="149"/>
      <c r="B39" s="150"/>
      <c r="C39" s="142"/>
      <c r="D39" s="142"/>
      <c r="E39" s="143"/>
      <c r="F39" s="143"/>
      <c r="G39" s="143"/>
      <c r="H39" s="144"/>
      <c r="I39" s="145"/>
      <c r="J39" s="145"/>
      <c r="K39" s="146"/>
      <c r="L39" s="147"/>
      <c r="M39" s="145"/>
      <c r="N39" s="144"/>
      <c r="O39" s="146"/>
      <c r="P39" s="146"/>
      <c r="Q39" s="148"/>
    </row>
    <row r="40" spans="1:17" ht="12.75" customHeight="1">
      <c r="A40" s="17"/>
      <c r="B40" s="17" t="s">
        <v>25</v>
      </c>
      <c r="C40" s="180" t="s">
        <v>77</v>
      </c>
      <c r="D40" s="181"/>
      <c r="E40" s="181"/>
      <c r="F40" s="181"/>
      <c r="G40" s="181"/>
      <c r="H40" s="182"/>
      <c r="I40" s="182"/>
      <c r="J40" s="182"/>
      <c r="K40" s="182"/>
      <c r="L40" s="182"/>
      <c r="M40" s="182"/>
      <c r="N40" s="182"/>
      <c r="O40" s="182"/>
      <c r="P40" s="182"/>
      <c r="Q40" s="183"/>
    </row>
    <row r="41" spans="1:17" ht="22.5" customHeight="1">
      <c r="A41" s="185" t="s">
        <v>61</v>
      </c>
      <c r="B41" s="44" t="s">
        <v>16</v>
      </c>
      <c r="C41" s="169" t="s">
        <v>78</v>
      </c>
      <c r="D41" s="170"/>
      <c r="E41" s="177" t="s">
        <v>79</v>
      </c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8"/>
    </row>
    <row r="42" spans="1:17" ht="12.75" customHeight="1">
      <c r="A42" s="185"/>
      <c r="B42" s="133" t="s">
        <v>17</v>
      </c>
      <c r="C42" s="57"/>
      <c r="D42" s="57"/>
      <c r="E42" s="58">
        <f>SUM(E43:E45)</f>
        <v>169500</v>
      </c>
      <c r="F42" s="58">
        <f>SUM(F43:F45)</f>
        <v>16950</v>
      </c>
      <c r="G42" s="66">
        <f>SUM(G43:G45)</f>
        <v>152550</v>
      </c>
      <c r="H42" s="59">
        <f>SUM(H43:H45)</f>
        <v>0</v>
      </c>
      <c r="I42" s="101">
        <f>SUM(I43:I45)</f>
        <v>0</v>
      </c>
      <c r="J42" s="101">
        <f>J43</f>
        <v>0</v>
      </c>
      <c r="K42" s="59">
        <f>SUM(K43:K45)</f>
        <v>0</v>
      </c>
      <c r="L42" s="101">
        <f>L43</f>
        <v>0</v>
      </c>
      <c r="M42" s="101">
        <f>SUM(M43:M45)</f>
        <v>0</v>
      </c>
      <c r="N42" s="59">
        <f>SUM(N43:N45)</f>
        <v>0</v>
      </c>
      <c r="O42" s="59">
        <f>SUM(O43:O45)</f>
        <v>0</v>
      </c>
      <c r="P42" s="59">
        <f>SUM(P43:P45)</f>
        <v>0</v>
      </c>
      <c r="Q42" s="59">
        <f>SUM(Q43:Q45)</f>
        <v>0</v>
      </c>
    </row>
    <row r="43" spans="1:17" ht="12.75" customHeight="1">
      <c r="A43" s="185"/>
      <c r="B43" s="54" t="s">
        <v>50</v>
      </c>
      <c r="C43" s="60"/>
      <c r="D43" s="60"/>
      <c r="E43" s="61">
        <f>F43+G43</f>
        <v>0</v>
      </c>
      <c r="F43" s="61">
        <f>I43+J43</f>
        <v>0</v>
      </c>
      <c r="G43" s="61">
        <f>N43</f>
        <v>0</v>
      </c>
      <c r="H43" s="63">
        <f>I43+N43+J43</f>
        <v>0</v>
      </c>
      <c r="I43" s="102">
        <f>L43</f>
        <v>0</v>
      </c>
      <c r="J43" s="102">
        <f>M43</f>
        <v>0</v>
      </c>
      <c r="K43" s="63"/>
      <c r="L43" s="102"/>
      <c r="M43" s="102"/>
      <c r="N43" s="63">
        <f>Q43</f>
        <v>0</v>
      </c>
      <c r="O43" s="64"/>
      <c r="P43" s="64"/>
      <c r="Q43" s="63"/>
    </row>
    <row r="44" spans="1:17" ht="12.75" customHeight="1">
      <c r="A44" s="185"/>
      <c r="B44" s="21" t="s">
        <v>38</v>
      </c>
      <c r="C44" s="22"/>
      <c r="D44" s="22"/>
      <c r="E44" s="23">
        <f>F44+G44</f>
        <v>16500</v>
      </c>
      <c r="F44" s="23">
        <v>1500</v>
      </c>
      <c r="G44" s="23">
        <v>15000</v>
      </c>
      <c r="H44" s="24"/>
      <c r="I44" s="95"/>
      <c r="J44" s="95"/>
      <c r="K44" s="24"/>
      <c r="L44" s="95"/>
      <c r="M44" s="95"/>
      <c r="N44" s="24"/>
      <c r="O44" s="25"/>
      <c r="P44" s="25"/>
      <c r="Q44" s="24"/>
    </row>
    <row r="45" spans="1:17" ht="12.75" customHeight="1">
      <c r="A45" s="186"/>
      <c r="B45" s="32" t="s">
        <v>29</v>
      </c>
      <c r="C45" s="33"/>
      <c r="D45" s="33"/>
      <c r="E45" s="34">
        <f>F45+G45</f>
        <v>153000</v>
      </c>
      <c r="F45" s="34">
        <v>15450</v>
      </c>
      <c r="G45" s="34">
        <v>137550</v>
      </c>
      <c r="H45" s="65"/>
      <c r="I45" s="103"/>
      <c r="J45" s="103"/>
      <c r="K45" s="31"/>
      <c r="L45" s="97"/>
      <c r="M45" s="103"/>
      <c r="N45" s="65"/>
      <c r="O45" s="31"/>
      <c r="P45" s="31"/>
      <c r="Q45" s="65"/>
    </row>
    <row r="46" spans="1:17" ht="9" customHeight="1">
      <c r="A46" s="159"/>
      <c r="B46" s="111"/>
      <c r="C46" s="112"/>
      <c r="D46" s="112"/>
      <c r="E46" s="113"/>
      <c r="F46" s="113"/>
      <c r="G46" s="113"/>
      <c r="H46" s="113"/>
      <c r="I46" s="113"/>
      <c r="J46" s="113"/>
      <c r="K46" s="114"/>
      <c r="L46" s="114"/>
      <c r="M46" s="113"/>
      <c r="N46" s="113"/>
      <c r="O46" s="114"/>
      <c r="P46" s="114"/>
      <c r="Q46" s="113"/>
    </row>
    <row r="47" spans="1:17" ht="15" customHeight="1">
      <c r="A47" s="17"/>
      <c r="B47" s="17" t="s">
        <v>25</v>
      </c>
      <c r="C47" s="180" t="s">
        <v>26</v>
      </c>
      <c r="D47" s="181"/>
      <c r="E47" s="181"/>
      <c r="F47" s="181"/>
      <c r="G47" s="181"/>
      <c r="H47" s="182"/>
      <c r="I47" s="182"/>
      <c r="J47" s="182"/>
      <c r="K47" s="182"/>
      <c r="L47" s="182"/>
      <c r="M47" s="182"/>
      <c r="N47" s="182"/>
      <c r="O47" s="182"/>
      <c r="P47" s="182"/>
      <c r="Q47" s="183"/>
    </row>
    <row r="48" spans="1:17" ht="13.5" customHeight="1">
      <c r="A48" s="174" t="s">
        <v>80</v>
      </c>
      <c r="B48" s="5" t="s">
        <v>15</v>
      </c>
      <c r="C48" s="216" t="s">
        <v>20</v>
      </c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17"/>
    </row>
    <row r="49" spans="1:17" ht="20.25" customHeight="1">
      <c r="A49" s="175"/>
      <c r="B49" s="44" t="s">
        <v>16</v>
      </c>
      <c r="C49" s="169" t="s">
        <v>27</v>
      </c>
      <c r="D49" s="170"/>
      <c r="E49" s="177" t="s">
        <v>46</v>
      </c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8"/>
    </row>
    <row r="50" spans="1:17" ht="14.25" customHeight="1">
      <c r="A50" s="175"/>
      <c r="B50" s="4" t="s">
        <v>17</v>
      </c>
      <c r="C50" s="57"/>
      <c r="D50" s="57"/>
      <c r="E50" s="58">
        <f aca="true" t="shared" si="4" ref="E50:Q50">SUM(E51:E52)</f>
        <v>162778</v>
      </c>
      <c r="F50" s="58">
        <f t="shared" si="4"/>
        <v>24417</v>
      </c>
      <c r="G50" s="66">
        <f t="shared" si="4"/>
        <v>138361</v>
      </c>
      <c r="H50" s="59">
        <f t="shared" si="4"/>
        <v>0</v>
      </c>
      <c r="I50" s="101">
        <f t="shared" si="4"/>
        <v>0</v>
      </c>
      <c r="J50" s="101">
        <f>J51</f>
        <v>0</v>
      </c>
      <c r="K50" s="59">
        <f t="shared" si="4"/>
        <v>0</v>
      </c>
      <c r="L50" s="101">
        <f>L51</f>
        <v>0</v>
      </c>
      <c r="M50" s="101">
        <f t="shared" si="4"/>
        <v>0</v>
      </c>
      <c r="N50" s="59">
        <f t="shared" si="4"/>
        <v>0</v>
      </c>
      <c r="O50" s="59">
        <f t="shared" si="4"/>
        <v>0</v>
      </c>
      <c r="P50" s="59">
        <f t="shared" si="4"/>
        <v>0</v>
      </c>
      <c r="Q50" s="59">
        <f t="shared" si="4"/>
        <v>0</v>
      </c>
    </row>
    <row r="51" spans="1:17" ht="10.5" customHeight="1">
      <c r="A51" s="175"/>
      <c r="B51" s="54" t="s">
        <v>50</v>
      </c>
      <c r="C51" s="60"/>
      <c r="D51" s="60"/>
      <c r="E51" s="61">
        <f>F51+G51</f>
        <v>0</v>
      </c>
      <c r="F51" s="61">
        <f>I51+J51</f>
        <v>0</v>
      </c>
      <c r="G51" s="62">
        <f>N51</f>
        <v>0</v>
      </c>
      <c r="H51" s="63">
        <f>I51+N51+J51</f>
        <v>0</v>
      </c>
      <c r="I51" s="102">
        <f>L51</f>
        <v>0</v>
      </c>
      <c r="J51" s="102">
        <f>M51</f>
        <v>0</v>
      </c>
      <c r="K51" s="63"/>
      <c r="L51" s="102"/>
      <c r="M51" s="102"/>
      <c r="N51" s="63">
        <f>Q51</f>
        <v>0</v>
      </c>
      <c r="O51" s="64"/>
      <c r="P51" s="64"/>
      <c r="Q51" s="63"/>
    </row>
    <row r="52" spans="1:17" ht="14.25" customHeight="1">
      <c r="A52" s="176"/>
      <c r="B52" s="16" t="s">
        <v>38</v>
      </c>
      <c r="C52" s="28"/>
      <c r="D52" s="33"/>
      <c r="E52" s="34">
        <f>F52+G52</f>
        <v>162778</v>
      </c>
      <c r="F52" s="34">
        <v>24417</v>
      </c>
      <c r="G52" s="35">
        <v>138361</v>
      </c>
      <c r="H52" s="65"/>
      <c r="I52" s="103"/>
      <c r="J52" s="103"/>
      <c r="K52" s="31"/>
      <c r="L52" s="97"/>
      <c r="M52" s="103"/>
      <c r="N52" s="65"/>
      <c r="O52" s="31"/>
      <c r="P52" s="31"/>
      <c r="Q52" s="65"/>
    </row>
    <row r="53" spans="1:17" ht="12.75" customHeight="1">
      <c r="A53" s="156"/>
      <c r="B53" s="132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</row>
    <row r="54" spans="1:17" ht="12.75" customHeight="1">
      <c r="A54" s="157"/>
      <c r="B54" s="4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</row>
    <row r="55" spans="1:17" ht="12.75" customHeight="1">
      <c r="A55" s="157"/>
      <c r="B55" s="4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</row>
    <row r="56" spans="1:17" ht="1.5" customHeight="1">
      <c r="A56" s="157"/>
      <c r="B56" s="4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</row>
    <row r="57" spans="1:17" ht="20.25" customHeight="1">
      <c r="A57" s="166" t="s">
        <v>81</v>
      </c>
      <c r="B57" s="44" t="s">
        <v>16</v>
      </c>
      <c r="C57" s="169" t="s">
        <v>54</v>
      </c>
      <c r="D57" s="170"/>
      <c r="E57" s="177" t="s">
        <v>55</v>
      </c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8"/>
    </row>
    <row r="58" spans="1:17" ht="12.75" customHeight="1">
      <c r="A58" s="167"/>
      <c r="B58" s="131" t="s">
        <v>17</v>
      </c>
      <c r="C58" s="57"/>
      <c r="D58" s="57"/>
      <c r="E58" s="58">
        <f>SUM(E59:E60)</f>
        <v>6000</v>
      </c>
      <c r="F58" s="58">
        <f>SUM(F59:F60)</f>
        <v>901</v>
      </c>
      <c r="G58" s="66">
        <f>SUM(G59:G60)</f>
        <v>5099</v>
      </c>
      <c r="H58" s="59">
        <f>SUM(H59:H60)</f>
        <v>6000</v>
      </c>
      <c r="I58" s="101">
        <f>SUM(I59:I60)</f>
        <v>901</v>
      </c>
      <c r="J58" s="101">
        <f>J59</f>
        <v>0</v>
      </c>
      <c r="K58" s="59">
        <f>SUM(K59:K60)</f>
        <v>0</v>
      </c>
      <c r="L58" s="101">
        <f>L59</f>
        <v>901</v>
      </c>
      <c r="M58" s="101">
        <f>SUM(M59:M60)</f>
        <v>0</v>
      </c>
      <c r="N58" s="59">
        <f>SUM(N59:N60)</f>
        <v>5099</v>
      </c>
      <c r="O58" s="59">
        <f>SUM(O59:O60)</f>
        <v>0</v>
      </c>
      <c r="P58" s="59">
        <f>SUM(P59:P60)</f>
        <v>0</v>
      </c>
      <c r="Q58" s="59">
        <f>SUM(Q59:Q60)</f>
        <v>5099</v>
      </c>
    </row>
    <row r="59" spans="1:17" ht="14.25" customHeight="1">
      <c r="A59" s="167"/>
      <c r="B59" s="54" t="s">
        <v>50</v>
      </c>
      <c r="C59" s="60"/>
      <c r="D59" s="60"/>
      <c r="E59" s="61">
        <f>F59+G59</f>
        <v>6000</v>
      </c>
      <c r="F59" s="61">
        <f>I59+J59</f>
        <v>901</v>
      </c>
      <c r="G59" s="62">
        <f>N59</f>
        <v>5099</v>
      </c>
      <c r="H59" s="63">
        <f>I59+N59+J59</f>
        <v>6000</v>
      </c>
      <c r="I59" s="102">
        <f>L59</f>
        <v>901</v>
      </c>
      <c r="J59" s="102">
        <f>M59</f>
        <v>0</v>
      </c>
      <c r="K59" s="63"/>
      <c r="L59" s="102">
        <v>901</v>
      </c>
      <c r="M59" s="102"/>
      <c r="N59" s="63">
        <f>Q59</f>
        <v>5099</v>
      </c>
      <c r="O59" s="64"/>
      <c r="P59" s="64"/>
      <c r="Q59" s="63">
        <v>5099</v>
      </c>
    </row>
    <row r="60" spans="1:17" ht="6.75" customHeight="1">
      <c r="A60" s="168"/>
      <c r="B60" s="32"/>
      <c r="C60" s="33"/>
      <c r="D60" s="33"/>
      <c r="E60" s="34"/>
      <c r="F60" s="34"/>
      <c r="G60" s="35"/>
      <c r="H60" s="65"/>
      <c r="I60" s="103"/>
      <c r="J60" s="103"/>
      <c r="K60" s="31"/>
      <c r="L60" s="97"/>
      <c r="M60" s="103"/>
      <c r="N60" s="65"/>
      <c r="O60" s="31"/>
      <c r="P60" s="31"/>
      <c r="Q60" s="65"/>
    </row>
    <row r="61" spans="1:17" ht="20.25" customHeight="1">
      <c r="A61" s="166" t="s">
        <v>82</v>
      </c>
      <c r="B61" s="67" t="s">
        <v>16</v>
      </c>
      <c r="C61" s="169" t="s">
        <v>42</v>
      </c>
      <c r="D61" s="170"/>
      <c r="E61" s="177" t="s">
        <v>43</v>
      </c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9"/>
    </row>
    <row r="62" spans="1:17" ht="15" customHeight="1">
      <c r="A62" s="184"/>
      <c r="B62" s="68" t="s">
        <v>17</v>
      </c>
      <c r="C62" s="69"/>
      <c r="D62" s="69"/>
      <c r="E62" s="70">
        <f>SUM(E63:E64)</f>
        <v>274716</v>
      </c>
      <c r="F62" s="70">
        <f>SUM(F63:F64)</f>
        <v>40338</v>
      </c>
      <c r="G62" s="71">
        <f>G63+G64</f>
        <v>234378</v>
      </c>
      <c r="H62" s="72">
        <f>H63</f>
        <v>174716</v>
      </c>
      <c r="I62" s="105">
        <f>I63</f>
        <v>7908</v>
      </c>
      <c r="J62" s="105">
        <f>J63</f>
        <v>17430</v>
      </c>
      <c r="K62" s="72"/>
      <c r="L62" s="105">
        <f>L63</f>
        <v>7908</v>
      </c>
      <c r="M62" s="105">
        <f>M63</f>
        <v>17430</v>
      </c>
      <c r="N62" s="72">
        <f>N63</f>
        <v>149378</v>
      </c>
      <c r="O62" s="72"/>
      <c r="P62" s="72"/>
      <c r="Q62" s="72">
        <f>Q63</f>
        <v>149378</v>
      </c>
    </row>
    <row r="63" spans="1:17" ht="15" customHeight="1">
      <c r="A63" s="184"/>
      <c r="B63" s="73" t="s">
        <v>50</v>
      </c>
      <c r="C63" s="74"/>
      <c r="D63" s="74"/>
      <c r="E63" s="75">
        <f>F63+G63</f>
        <v>174716</v>
      </c>
      <c r="F63" s="75">
        <f>I63+J63</f>
        <v>25338</v>
      </c>
      <c r="G63" s="76">
        <f>Q63</f>
        <v>149378</v>
      </c>
      <c r="H63" s="77">
        <f>I63+N63+J63</f>
        <v>174716</v>
      </c>
      <c r="I63" s="106">
        <f>L63</f>
        <v>7908</v>
      </c>
      <c r="J63" s="106">
        <f>M63</f>
        <v>17430</v>
      </c>
      <c r="K63" s="77"/>
      <c r="L63" s="106">
        <v>7908</v>
      </c>
      <c r="M63" s="106">
        <v>17430</v>
      </c>
      <c r="N63" s="77">
        <f>Q63</f>
        <v>149378</v>
      </c>
      <c r="O63" s="78"/>
      <c r="P63" s="78"/>
      <c r="Q63" s="77">
        <v>149378</v>
      </c>
    </row>
    <row r="64" spans="1:17" ht="15" customHeight="1">
      <c r="A64" s="184"/>
      <c r="B64" s="151" t="s">
        <v>38</v>
      </c>
      <c r="C64" s="152"/>
      <c r="D64" s="152"/>
      <c r="E64" s="79">
        <f>F64+G64</f>
        <v>100000</v>
      </c>
      <c r="F64" s="79">
        <v>15000</v>
      </c>
      <c r="G64" s="80">
        <v>85000</v>
      </c>
      <c r="H64" s="153"/>
      <c r="I64" s="154"/>
      <c r="J64" s="154"/>
      <c r="K64" s="153"/>
      <c r="L64" s="154"/>
      <c r="M64" s="154"/>
      <c r="N64" s="153"/>
      <c r="O64" s="155"/>
      <c r="P64" s="155"/>
      <c r="Q64" s="153"/>
    </row>
    <row r="65" spans="1:17" ht="12.75" customHeight="1">
      <c r="A65" s="235" t="s">
        <v>83</v>
      </c>
      <c r="B65" s="54" t="s">
        <v>15</v>
      </c>
      <c r="C65" s="213" t="s">
        <v>39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5"/>
    </row>
    <row r="66" spans="1:17" ht="12.75" customHeight="1">
      <c r="A66" s="236"/>
      <c r="B66" s="54" t="s">
        <v>34</v>
      </c>
      <c r="C66" s="109"/>
      <c r="D66" s="181" t="s">
        <v>41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4"/>
    </row>
    <row r="67" spans="1:17" ht="15.75" customHeight="1">
      <c r="A67" s="236"/>
      <c r="B67" s="44" t="s">
        <v>16</v>
      </c>
      <c r="C67" s="169" t="s">
        <v>42</v>
      </c>
      <c r="D67" s="170"/>
      <c r="E67" s="177" t="s">
        <v>40</v>
      </c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9"/>
    </row>
    <row r="68" spans="1:17" ht="15.75" customHeight="1">
      <c r="A68" s="236"/>
      <c r="B68" s="108" t="s">
        <v>17</v>
      </c>
      <c r="C68" s="57"/>
      <c r="D68" s="57"/>
      <c r="E68" s="58">
        <f>E69+E70</f>
        <v>39686</v>
      </c>
      <c r="F68" s="58">
        <f>F69</f>
        <v>5952</v>
      </c>
      <c r="G68" s="66">
        <f>G69+G70</f>
        <v>33734</v>
      </c>
      <c r="H68" s="59">
        <f>H69</f>
        <v>39686</v>
      </c>
      <c r="I68" s="101">
        <f>I69</f>
        <v>5952</v>
      </c>
      <c r="J68" s="101"/>
      <c r="K68" s="59"/>
      <c r="L68" s="101">
        <f>L69</f>
        <v>5952</v>
      </c>
      <c r="M68" s="101"/>
      <c r="N68" s="59">
        <f>N69</f>
        <v>33734</v>
      </c>
      <c r="O68" s="59"/>
      <c r="P68" s="59"/>
      <c r="Q68" s="59">
        <f>Q69</f>
        <v>33734</v>
      </c>
    </row>
    <row r="69" spans="1:17" ht="15.75" customHeight="1">
      <c r="A69" s="236"/>
      <c r="B69" s="54" t="s">
        <v>51</v>
      </c>
      <c r="C69" s="60"/>
      <c r="D69" s="60"/>
      <c r="E69" s="61">
        <f>F69+G69</f>
        <v>39686</v>
      </c>
      <c r="F69" s="61">
        <f>I69</f>
        <v>5952</v>
      </c>
      <c r="G69" s="62">
        <f>Q69</f>
        <v>33734</v>
      </c>
      <c r="H69" s="63">
        <f>I69+N69</f>
        <v>39686</v>
      </c>
      <c r="I69" s="102">
        <f>L69</f>
        <v>5952</v>
      </c>
      <c r="J69" s="102"/>
      <c r="K69" s="63"/>
      <c r="L69" s="102">
        <v>5952</v>
      </c>
      <c r="M69" s="102"/>
      <c r="N69" s="63">
        <f>Q69</f>
        <v>33734</v>
      </c>
      <c r="O69" s="64"/>
      <c r="P69" s="64"/>
      <c r="Q69" s="63">
        <v>33734</v>
      </c>
    </row>
    <row r="70" spans="1:17" ht="15.75" customHeight="1">
      <c r="A70" s="237"/>
      <c r="B70" s="32"/>
      <c r="C70" s="33"/>
      <c r="D70" s="33"/>
      <c r="E70" s="34"/>
      <c r="F70" s="34"/>
      <c r="G70" s="35"/>
      <c r="H70" s="65"/>
      <c r="I70" s="103"/>
      <c r="J70" s="103"/>
      <c r="K70" s="31"/>
      <c r="L70" s="97"/>
      <c r="M70" s="103"/>
      <c r="N70" s="65"/>
      <c r="O70" s="31"/>
      <c r="P70" s="31"/>
      <c r="Q70" s="65"/>
    </row>
    <row r="71" spans="1:17" ht="14.25" customHeight="1">
      <c r="A71" s="238" t="s">
        <v>84</v>
      </c>
      <c r="B71" s="54" t="s">
        <v>58</v>
      </c>
      <c r="C71" s="213" t="s">
        <v>59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5"/>
    </row>
    <row r="72" spans="1:17" ht="14.25" customHeight="1">
      <c r="A72" s="239"/>
      <c r="B72" s="54" t="s">
        <v>34</v>
      </c>
      <c r="C72" s="180" t="s">
        <v>60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2"/>
    </row>
    <row r="73" spans="1:17" ht="20.25" customHeight="1">
      <c r="A73" s="239"/>
      <c r="B73" s="44" t="s">
        <v>16</v>
      </c>
      <c r="C73" s="169" t="s">
        <v>54</v>
      </c>
      <c r="D73" s="170"/>
      <c r="E73" s="177" t="s">
        <v>57</v>
      </c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9"/>
    </row>
    <row r="74" spans="1:17" ht="13.5" customHeight="1">
      <c r="A74" s="239"/>
      <c r="B74" s="133" t="s">
        <v>17</v>
      </c>
      <c r="C74" s="57"/>
      <c r="D74" s="57"/>
      <c r="E74" s="58">
        <f>E75+E76</f>
        <v>348285</v>
      </c>
      <c r="F74" s="58">
        <f>F75+F76</f>
        <v>87071</v>
      </c>
      <c r="G74" s="66">
        <f>G75+G76</f>
        <v>261214</v>
      </c>
      <c r="H74" s="59">
        <f>H75</f>
        <v>221984</v>
      </c>
      <c r="I74" s="101"/>
      <c r="J74" s="101">
        <f>J75</f>
        <v>55496</v>
      </c>
      <c r="K74" s="59"/>
      <c r="L74" s="101"/>
      <c r="M74" s="101">
        <f>M75</f>
        <v>55496</v>
      </c>
      <c r="N74" s="59">
        <f>N75</f>
        <v>166488</v>
      </c>
      <c r="O74" s="59"/>
      <c r="P74" s="59"/>
      <c r="Q74" s="59">
        <f>Q75</f>
        <v>166488</v>
      </c>
    </row>
    <row r="75" spans="1:17" ht="12.75" customHeight="1">
      <c r="A75" s="239"/>
      <c r="B75" s="73" t="s">
        <v>50</v>
      </c>
      <c r="C75" s="74"/>
      <c r="D75" s="74"/>
      <c r="E75" s="75">
        <f>F75+G75</f>
        <v>221984</v>
      </c>
      <c r="F75" s="75">
        <f>I75+J75</f>
        <v>55496</v>
      </c>
      <c r="G75" s="76">
        <f>Q75</f>
        <v>166488</v>
      </c>
      <c r="H75" s="77">
        <f>I75+N75+J75</f>
        <v>221984</v>
      </c>
      <c r="I75" s="106"/>
      <c r="J75" s="106">
        <f>M75</f>
        <v>55496</v>
      </c>
      <c r="K75" s="77"/>
      <c r="L75" s="106"/>
      <c r="M75" s="106">
        <v>55496</v>
      </c>
      <c r="N75" s="77">
        <f>Q75</f>
        <v>166488</v>
      </c>
      <c r="O75" s="78"/>
      <c r="P75" s="78"/>
      <c r="Q75" s="77">
        <v>166488</v>
      </c>
    </row>
    <row r="76" spans="1:17" ht="12.75" customHeight="1">
      <c r="A76" s="239"/>
      <c r="B76" s="68" t="s">
        <v>38</v>
      </c>
      <c r="C76" s="74"/>
      <c r="D76" s="74"/>
      <c r="E76" s="79">
        <f>F76+G76</f>
        <v>126301</v>
      </c>
      <c r="F76" s="79">
        <v>31575</v>
      </c>
      <c r="G76" s="80">
        <v>94726</v>
      </c>
      <c r="H76" s="77"/>
      <c r="I76" s="106"/>
      <c r="J76" s="106"/>
      <c r="K76" s="77"/>
      <c r="L76" s="106"/>
      <c r="M76" s="106"/>
      <c r="N76" s="77"/>
      <c r="O76" s="78"/>
      <c r="P76" s="78"/>
      <c r="Q76" s="77"/>
    </row>
    <row r="77" spans="1:17" ht="4.5" customHeight="1">
      <c r="A77" s="240"/>
      <c r="B77" s="32"/>
      <c r="C77" s="33"/>
      <c r="D77" s="33"/>
      <c r="E77" s="34"/>
      <c r="F77" s="34"/>
      <c r="G77" s="35"/>
      <c r="H77" s="65"/>
      <c r="I77" s="103"/>
      <c r="J77" s="103"/>
      <c r="K77" s="31"/>
      <c r="L77" s="97"/>
      <c r="M77" s="103"/>
      <c r="N77" s="65"/>
      <c r="O77" s="31"/>
      <c r="P77" s="31"/>
      <c r="Q77" s="65"/>
    </row>
    <row r="78" spans="1:17" ht="6" customHeight="1">
      <c r="A78" s="43"/>
      <c r="B78" s="43"/>
      <c r="C78" s="42"/>
      <c r="D78" s="42"/>
      <c r="E78" s="42"/>
      <c r="F78" s="42" t="s">
        <v>90</v>
      </c>
      <c r="G78" s="42"/>
      <c r="H78" s="42"/>
      <c r="I78" s="104"/>
      <c r="J78" s="104"/>
      <c r="K78" s="42"/>
      <c r="L78" s="104"/>
      <c r="M78" s="104"/>
      <c r="N78" s="42"/>
      <c r="O78" s="42"/>
      <c r="P78" s="42"/>
      <c r="Q78" s="81"/>
    </row>
    <row r="79" spans="1:17" ht="31.5" customHeight="1">
      <c r="A79" s="82"/>
      <c r="B79" s="210" t="s">
        <v>48</v>
      </c>
      <c r="C79" s="211"/>
      <c r="D79" s="212"/>
      <c r="E79" s="83">
        <f aca="true" t="shared" si="5" ref="E79:Q79">E27+E30</f>
        <v>3618015</v>
      </c>
      <c r="F79" s="83">
        <f t="shared" si="5"/>
        <v>688498</v>
      </c>
      <c r="G79" s="87">
        <f t="shared" si="5"/>
        <v>2929517</v>
      </c>
      <c r="H79" s="88">
        <f t="shared" si="5"/>
        <v>1381805</v>
      </c>
      <c r="I79" s="88">
        <f t="shared" si="5"/>
        <v>154735</v>
      </c>
      <c r="J79" s="88">
        <f t="shared" si="5"/>
        <v>79180</v>
      </c>
      <c r="K79" s="88">
        <f t="shared" si="5"/>
        <v>0</v>
      </c>
      <c r="L79" s="88">
        <f t="shared" si="5"/>
        <v>154735</v>
      </c>
      <c r="M79" s="88">
        <f t="shared" si="5"/>
        <v>79180</v>
      </c>
      <c r="N79" s="88">
        <f t="shared" si="5"/>
        <v>1147890</v>
      </c>
      <c r="O79" s="88">
        <f t="shared" si="5"/>
        <v>0</v>
      </c>
      <c r="P79" s="88">
        <f t="shared" si="5"/>
        <v>0</v>
      </c>
      <c r="Q79" s="88">
        <f t="shared" si="5"/>
        <v>1147890</v>
      </c>
    </row>
    <row r="80" spans="1:17" ht="3.75" customHeight="1">
      <c r="A80" s="82"/>
      <c r="B80" s="82"/>
      <c r="C80" s="82"/>
      <c r="D80" s="82"/>
      <c r="E80" s="82"/>
      <c r="F80" s="82" t="s">
        <v>90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ht="19.5" customHeight="1">
      <c r="B81" s="242" t="s">
        <v>92</v>
      </c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</row>
    <row r="82" ht="9" customHeight="1"/>
  </sheetData>
  <sheetProtection/>
  <mergeCells count="75">
    <mergeCell ref="A65:A70"/>
    <mergeCell ref="C65:Q65"/>
    <mergeCell ref="A71:A77"/>
    <mergeCell ref="A32:A38"/>
    <mergeCell ref="B81:Q81"/>
    <mergeCell ref="D33:Q33"/>
    <mergeCell ref="C32:Q32"/>
    <mergeCell ref="E35:Q35"/>
    <mergeCell ref="C73:D73"/>
    <mergeCell ref="E49:Q49"/>
    <mergeCell ref="C72:Q72"/>
    <mergeCell ref="C49:D49"/>
    <mergeCell ref="E61:Q61"/>
    <mergeCell ref="E67:Q67"/>
    <mergeCell ref="D66:Q66"/>
    <mergeCell ref="C67:D67"/>
    <mergeCell ref="E57:Q57"/>
    <mergeCell ref="F4:G4"/>
    <mergeCell ref="N1:Q1"/>
    <mergeCell ref="I7:M7"/>
    <mergeCell ref="A2:Q2"/>
    <mergeCell ref="H4:Q4"/>
    <mergeCell ref="D4:D10"/>
    <mergeCell ref="B4:B10"/>
    <mergeCell ref="A14:A17"/>
    <mergeCell ref="I8:J8"/>
    <mergeCell ref="G5:G10"/>
    <mergeCell ref="E14:Q14"/>
    <mergeCell ref="F5:F10"/>
    <mergeCell ref="C4:C10"/>
    <mergeCell ref="H5:Q5"/>
    <mergeCell ref="I11:J11"/>
    <mergeCell ref="H6:H10"/>
    <mergeCell ref="I6:Q6"/>
    <mergeCell ref="B79:D79"/>
    <mergeCell ref="C71:Q71"/>
    <mergeCell ref="C61:D61"/>
    <mergeCell ref="C48:Q48"/>
    <mergeCell ref="I9:I10"/>
    <mergeCell ref="J9:J10"/>
    <mergeCell ref="E4:E10"/>
    <mergeCell ref="C13:Q13"/>
    <mergeCell ref="K9:K10"/>
    <mergeCell ref="O8:Q8"/>
    <mergeCell ref="C18:D18"/>
    <mergeCell ref="L9:M9"/>
    <mergeCell ref="C14:D14"/>
    <mergeCell ref="C31:Q31"/>
    <mergeCell ref="E22:Q22"/>
    <mergeCell ref="C53:Q53"/>
    <mergeCell ref="C47:Q47"/>
    <mergeCell ref="L11:M11"/>
    <mergeCell ref="A18:A21"/>
    <mergeCell ref="A22:A25"/>
    <mergeCell ref="C35:D35"/>
    <mergeCell ref="N7:Q7"/>
    <mergeCell ref="A4:A10"/>
    <mergeCell ref="A27:D27"/>
    <mergeCell ref="K8:M8"/>
    <mergeCell ref="C22:D22"/>
    <mergeCell ref="E18:Q18"/>
    <mergeCell ref="D34:Q34"/>
    <mergeCell ref="A57:A60"/>
    <mergeCell ref="C57:D57"/>
    <mergeCell ref="B30:D30"/>
    <mergeCell ref="A48:A52"/>
    <mergeCell ref="E73:Q73"/>
    <mergeCell ref="C40:Q40"/>
    <mergeCell ref="A61:A64"/>
    <mergeCell ref="A41:A45"/>
    <mergeCell ref="C41:D41"/>
    <mergeCell ref="E41:Q41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1">
      <selection activeCell="G28" sqref="G28"/>
    </sheetView>
  </sheetViews>
  <sheetFormatPr defaultColWidth="9.00390625" defaultRowHeight="12.75"/>
  <cols>
    <col min="1" max="1" width="25.00390625" style="0" customWidth="1"/>
    <col min="2" max="3" width="10.00390625" style="0" customWidth="1"/>
    <col min="4" max="4" width="10.625" style="0" customWidth="1"/>
    <col min="5" max="5" width="10.125" style="0" customWidth="1"/>
    <col min="6" max="6" width="7.75390625" style="0" customWidth="1"/>
    <col min="7" max="7" width="7.875" style="0" customWidth="1"/>
    <col min="8" max="8" width="8.875" style="0" customWidth="1"/>
    <col min="9" max="9" width="11.625" style="0" customWidth="1"/>
    <col min="10" max="10" width="9.00390625" style="0" customWidth="1"/>
    <col min="11" max="11" width="9.75390625" style="0" customWidth="1"/>
    <col min="12" max="12" width="10.75390625" style="0" customWidth="1"/>
    <col min="13" max="13" width="7.875" style="0" customWidth="1"/>
    <col min="14" max="14" width="8.875" style="0" customWidth="1"/>
    <col min="15" max="15" width="9.25390625" style="0" customWidth="1"/>
    <col min="16" max="16" width="7.125" style="0" customWidth="1"/>
    <col min="17" max="17" width="7.00390625" style="0" customWidth="1"/>
  </cols>
  <sheetData>
    <row r="1" ht="2.25" customHeight="1"/>
    <row r="2" spans="1:17" ht="12.75" customHeight="1">
      <c r="A2" s="120"/>
      <c r="B2" s="120"/>
      <c r="C2" s="246">
        <v>2013</v>
      </c>
      <c r="D2" s="246"/>
      <c r="E2" s="246"/>
      <c r="F2" s="246"/>
      <c r="G2" s="246"/>
      <c r="H2" s="246">
        <v>2014</v>
      </c>
      <c r="I2" s="246"/>
      <c r="J2" s="246"/>
      <c r="K2" s="246"/>
      <c r="L2" s="246"/>
      <c r="M2" s="246">
        <v>2015</v>
      </c>
      <c r="N2" s="246"/>
      <c r="O2" s="246"/>
      <c r="P2" s="246"/>
      <c r="Q2" s="246"/>
    </row>
    <row r="3" spans="1:17" ht="31.5" customHeight="1">
      <c r="A3" s="121"/>
      <c r="B3" s="141" t="s">
        <v>74</v>
      </c>
      <c r="C3" s="165" t="s">
        <v>67</v>
      </c>
      <c r="D3" s="139"/>
      <c r="E3" s="140" t="s">
        <v>68</v>
      </c>
      <c r="F3" s="140" t="s">
        <v>69</v>
      </c>
      <c r="G3" s="140" t="s">
        <v>53</v>
      </c>
      <c r="H3" s="139" t="s">
        <v>67</v>
      </c>
      <c r="I3" s="139"/>
      <c r="J3" s="140" t="s">
        <v>68</v>
      </c>
      <c r="K3" s="140" t="s">
        <v>69</v>
      </c>
      <c r="L3" s="140" t="s">
        <v>53</v>
      </c>
      <c r="M3" s="139" t="s">
        <v>67</v>
      </c>
      <c r="N3" s="139"/>
      <c r="O3" s="140" t="s">
        <v>68</v>
      </c>
      <c r="P3" s="140" t="s">
        <v>69</v>
      </c>
      <c r="Q3" s="140" t="s">
        <v>53</v>
      </c>
    </row>
    <row r="4" spans="1:17" ht="53.25" customHeight="1">
      <c r="A4" s="136" t="s">
        <v>65</v>
      </c>
      <c r="B4" s="135">
        <f>C4+H4+M4</f>
        <v>21081</v>
      </c>
      <c r="C4" s="128">
        <f>SUM(E4:G4)</f>
        <v>2480</v>
      </c>
      <c r="D4" s="128"/>
      <c r="E4" s="123"/>
      <c r="F4" s="123"/>
      <c r="G4" s="123">
        <v>2480</v>
      </c>
      <c r="H4" s="128">
        <f>SUM(J4:L4)</f>
        <v>18601</v>
      </c>
      <c r="I4" s="128"/>
      <c r="J4" s="123"/>
      <c r="K4" s="123"/>
      <c r="L4" s="123">
        <v>18601</v>
      </c>
      <c r="M4" s="128">
        <f>SUM(O4:Q4)</f>
        <v>0</v>
      </c>
      <c r="N4" s="128"/>
      <c r="O4" s="123"/>
      <c r="P4" s="123"/>
      <c r="Q4" s="123"/>
    </row>
    <row r="5" spans="1:17" ht="24" customHeight="1">
      <c r="A5" s="122" t="s">
        <v>46</v>
      </c>
      <c r="B5" s="135">
        <f aca="true" t="shared" si="0" ref="B5:B16">C5+H5+M5</f>
        <v>2021506</v>
      </c>
      <c r="C5" s="128">
        <f aca="true" t="shared" si="1" ref="C5:C16">SUM(E5:G5)</f>
        <v>933165</v>
      </c>
      <c r="D5" s="128"/>
      <c r="E5" s="123">
        <v>793191</v>
      </c>
      <c r="F5" s="123">
        <v>139974</v>
      </c>
      <c r="G5" s="123"/>
      <c r="H5" s="128">
        <f>SUM(J5:L5)</f>
        <v>1088341</v>
      </c>
      <c r="I5" s="128"/>
      <c r="J5" s="123">
        <v>925090</v>
      </c>
      <c r="K5" s="123">
        <v>163251</v>
      </c>
      <c r="L5" s="123"/>
      <c r="M5" s="128">
        <f>SUM(O5:Q5)</f>
        <v>0</v>
      </c>
      <c r="N5" s="128"/>
      <c r="O5" s="123"/>
      <c r="P5" s="123"/>
      <c r="Q5" s="123"/>
    </row>
    <row r="6" spans="1:17" ht="49.5" customHeight="1">
      <c r="A6" s="122" t="s">
        <v>73</v>
      </c>
      <c r="B6" s="135">
        <f t="shared" si="0"/>
        <v>0</v>
      </c>
      <c r="C6" s="128">
        <f t="shared" si="1"/>
        <v>0</v>
      </c>
      <c r="D6" s="128"/>
      <c r="E6" s="123"/>
      <c r="F6" s="123"/>
      <c r="G6" s="123"/>
      <c r="H6" s="128">
        <f>SUM(J6:L6)</f>
        <v>0</v>
      </c>
      <c r="I6" s="128"/>
      <c r="J6" s="123"/>
      <c r="K6" s="123"/>
      <c r="L6" s="123"/>
      <c r="M6" s="128">
        <f>SUM(O6:Q6)</f>
        <v>0</v>
      </c>
      <c r="N6" s="128"/>
      <c r="O6" s="123"/>
      <c r="P6" s="123"/>
      <c r="Q6" s="123"/>
    </row>
    <row r="7" spans="1:17" ht="48.75" customHeight="1">
      <c r="A7" s="137" t="s">
        <v>66</v>
      </c>
      <c r="B7" s="135">
        <f t="shared" si="0"/>
        <v>16043</v>
      </c>
      <c r="C7" s="128">
        <f t="shared" si="1"/>
        <v>3774</v>
      </c>
      <c r="D7" s="128"/>
      <c r="E7" s="123"/>
      <c r="F7" s="123"/>
      <c r="G7" s="123">
        <v>3774</v>
      </c>
      <c r="H7" s="128">
        <f>SUM(J7:L7)</f>
        <v>12269</v>
      </c>
      <c r="I7" s="128"/>
      <c r="J7" s="123"/>
      <c r="K7" s="123"/>
      <c r="L7" s="123">
        <v>12269</v>
      </c>
      <c r="M7" s="128">
        <f>SUM(O7:Q7)</f>
        <v>0</v>
      </c>
      <c r="N7" s="128"/>
      <c r="O7" s="123"/>
      <c r="P7" s="123"/>
      <c r="Q7" s="123"/>
    </row>
    <row r="8" spans="1:17" ht="15.75" customHeight="1">
      <c r="A8" s="124" t="s">
        <v>86</v>
      </c>
      <c r="B8" s="135">
        <f t="shared" si="0"/>
        <v>2058630</v>
      </c>
      <c r="C8" s="129">
        <f aca="true" t="shared" si="2" ref="C8:Q8">SUM(C4:C7)</f>
        <v>939419</v>
      </c>
      <c r="D8" s="129"/>
      <c r="E8" s="125">
        <f t="shared" si="2"/>
        <v>793191</v>
      </c>
      <c r="F8" s="125">
        <f t="shared" si="2"/>
        <v>139974</v>
      </c>
      <c r="G8" s="125">
        <f t="shared" si="2"/>
        <v>6254</v>
      </c>
      <c r="H8" s="129">
        <f t="shared" si="2"/>
        <v>1119211</v>
      </c>
      <c r="I8" s="129"/>
      <c r="J8" s="125">
        <f t="shared" si="2"/>
        <v>925090</v>
      </c>
      <c r="K8" s="125">
        <f t="shared" si="2"/>
        <v>163251</v>
      </c>
      <c r="L8" s="125">
        <f t="shared" si="2"/>
        <v>30870</v>
      </c>
      <c r="M8" s="129">
        <f t="shared" si="2"/>
        <v>0</v>
      </c>
      <c r="N8" s="129"/>
      <c r="O8" s="125">
        <f t="shared" si="2"/>
        <v>0</v>
      </c>
      <c r="P8" s="125">
        <f t="shared" si="2"/>
        <v>0</v>
      </c>
      <c r="Q8" s="125">
        <f t="shared" si="2"/>
        <v>0</v>
      </c>
    </row>
    <row r="9" spans="1:17" ht="21.75" customHeight="1">
      <c r="A9" s="137" t="s">
        <v>32</v>
      </c>
      <c r="B9" s="135">
        <f t="shared" si="0"/>
        <v>558420</v>
      </c>
      <c r="C9" s="128">
        <f t="shared" si="1"/>
        <v>558420</v>
      </c>
      <c r="D9" s="128"/>
      <c r="E9" s="123">
        <v>385900</v>
      </c>
      <c r="F9" s="123"/>
      <c r="G9" s="123">
        <v>172520</v>
      </c>
      <c r="H9" s="128">
        <f aca="true" t="shared" si="3" ref="H9:H16">SUM(J9:L9)</f>
        <v>0</v>
      </c>
      <c r="I9" s="128"/>
      <c r="J9" s="123"/>
      <c r="K9" s="123"/>
      <c r="L9" s="123"/>
      <c r="M9" s="128">
        <f aca="true" t="shared" si="4" ref="M9:M16">SUM(O9:Q9)</f>
        <v>0</v>
      </c>
      <c r="N9" s="128"/>
      <c r="O9" s="123"/>
      <c r="P9" s="123"/>
      <c r="Q9" s="123"/>
    </row>
    <row r="10" spans="1:17" ht="22.5" customHeight="1">
      <c r="A10" s="122" t="s">
        <v>46</v>
      </c>
      <c r="B10" s="135">
        <f t="shared" si="0"/>
        <v>162778</v>
      </c>
      <c r="C10" s="128">
        <f t="shared" si="1"/>
        <v>0</v>
      </c>
      <c r="D10" s="128"/>
      <c r="E10" s="123"/>
      <c r="F10" s="123"/>
      <c r="G10" s="123"/>
      <c r="H10" s="128">
        <f t="shared" si="3"/>
        <v>162778</v>
      </c>
      <c r="I10" s="128"/>
      <c r="J10" s="123">
        <v>138361</v>
      </c>
      <c r="K10" s="123">
        <v>24417</v>
      </c>
      <c r="L10" s="123"/>
      <c r="M10" s="128">
        <f t="shared" si="4"/>
        <v>0</v>
      </c>
      <c r="N10" s="128"/>
      <c r="O10" s="123"/>
      <c r="P10" s="123"/>
      <c r="Q10" s="123"/>
    </row>
    <row r="11" spans="1:17" ht="27">
      <c r="A11" s="137" t="s">
        <v>55</v>
      </c>
      <c r="B11" s="135">
        <f t="shared" si="0"/>
        <v>6000</v>
      </c>
      <c r="C11" s="128">
        <f t="shared" si="1"/>
        <v>6000</v>
      </c>
      <c r="D11" s="128"/>
      <c r="E11" s="123">
        <v>5099</v>
      </c>
      <c r="F11" s="123">
        <v>901</v>
      </c>
      <c r="G11" s="123"/>
      <c r="H11" s="128">
        <f t="shared" si="3"/>
        <v>0</v>
      </c>
      <c r="I11" s="128"/>
      <c r="J11" s="123"/>
      <c r="K11" s="123"/>
      <c r="L11" s="123"/>
      <c r="M11" s="128">
        <f t="shared" si="4"/>
        <v>0</v>
      </c>
      <c r="N11" s="128"/>
      <c r="O11" s="123"/>
      <c r="P11" s="123"/>
      <c r="Q11" s="123"/>
    </row>
    <row r="12" spans="1:17" ht="27">
      <c r="A12" s="137" t="s">
        <v>73</v>
      </c>
      <c r="B12" s="135">
        <f>C12+H12+M12</f>
        <v>0</v>
      </c>
      <c r="C12" s="128">
        <f>SUM(E12:G12)</f>
        <v>0</v>
      </c>
      <c r="D12" s="128"/>
      <c r="E12" s="123"/>
      <c r="F12" s="123"/>
      <c r="G12" s="123"/>
      <c r="H12" s="128">
        <f>SUM(J12:L12)</f>
        <v>0</v>
      </c>
      <c r="I12" s="128"/>
      <c r="J12" s="123"/>
      <c r="K12" s="123"/>
      <c r="L12" s="123"/>
      <c r="M12" s="128">
        <f>SUM(O12:Q12)</f>
        <v>0</v>
      </c>
      <c r="N12" s="128"/>
      <c r="O12" s="123"/>
      <c r="P12" s="123"/>
      <c r="Q12" s="123"/>
    </row>
    <row r="13" spans="1:17" ht="18">
      <c r="A13" s="137" t="s">
        <v>76</v>
      </c>
      <c r="B13" s="135">
        <f>C13+H13+M13</f>
        <v>169500</v>
      </c>
      <c r="C13" s="128">
        <f>SUM(E13:G13)</f>
        <v>3000</v>
      </c>
      <c r="D13" s="128"/>
      <c r="E13" s="123">
        <v>2700</v>
      </c>
      <c r="F13" s="123"/>
      <c r="G13" s="123">
        <v>300</v>
      </c>
      <c r="H13" s="128">
        <f>SUM(J13:L13)</f>
        <v>13500</v>
      </c>
      <c r="I13" s="128"/>
      <c r="J13" s="123">
        <v>11880</v>
      </c>
      <c r="K13" s="123"/>
      <c r="L13" s="123">
        <v>1620</v>
      </c>
      <c r="M13" s="128">
        <f>SUM(O13:Q13)</f>
        <v>153000</v>
      </c>
      <c r="N13" s="128"/>
      <c r="O13" s="123">
        <v>137970</v>
      </c>
      <c r="P13" s="123"/>
      <c r="Q13" s="123">
        <v>15030</v>
      </c>
    </row>
    <row r="14" spans="1:17" ht="12.75">
      <c r="A14" s="122" t="s">
        <v>43</v>
      </c>
      <c r="B14" s="135">
        <f t="shared" si="0"/>
        <v>274716</v>
      </c>
      <c r="C14" s="128">
        <f>SUM(E14:G14)</f>
        <v>174716</v>
      </c>
      <c r="D14" s="128"/>
      <c r="E14" s="123">
        <v>149378</v>
      </c>
      <c r="F14" s="123">
        <v>7908</v>
      </c>
      <c r="G14" s="123">
        <v>17430</v>
      </c>
      <c r="H14" s="128">
        <f t="shared" si="3"/>
        <v>100000</v>
      </c>
      <c r="I14" s="128"/>
      <c r="J14" s="123">
        <v>85000</v>
      </c>
      <c r="K14" s="123">
        <v>4500</v>
      </c>
      <c r="L14" s="123">
        <v>10500</v>
      </c>
      <c r="M14" s="128">
        <f t="shared" si="4"/>
        <v>0</v>
      </c>
      <c r="N14" s="128"/>
      <c r="O14" s="123"/>
      <c r="P14" s="123"/>
      <c r="Q14" s="123"/>
    </row>
    <row r="15" spans="1:17" ht="13.5" customHeight="1">
      <c r="A15" s="122" t="s">
        <v>40</v>
      </c>
      <c r="B15" s="135">
        <f t="shared" si="0"/>
        <v>39686</v>
      </c>
      <c r="C15" s="128">
        <f t="shared" si="1"/>
        <v>39686</v>
      </c>
      <c r="D15" s="128"/>
      <c r="E15" s="123">
        <v>33734</v>
      </c>
      <c r="F15" s="123">
        <v>5952</v>
      </c>
      <c r="G15" s="123"/>
      <c r="H15" s="128">
        <f t="shared" si="3"/>
        <v>0</v>
      </c>
      <c r="I15" s="128"/>
      <c r="J15" s="123"/>
      <c r="K15" s="123"/>
      <c r="L15" s="123"/>
      <c r="M15" s="128">
        <f t="shared" si="4"/>
        <v>0</v>
      </c>
      <c r="N15" s="128"/>
      <c r="O15" s="123"/>
      <c r="P15" s="123"/>
      <c r="Q15" s="123"/>
    </row>
    <row r="16" spans="1:20" ht="21.75" customHeight="1">
      <c r="A16" s="122" t="s">
        <v>57</v>
      </c>
      <c r="B16" s="135">
        <f t="shared" si="0"/>
        <v>348285</v>
      </c>
      <c r="C16" s="128">
        <f t="shared" si="1"/>
        <v>208971</v>
      </c>
      <c r="D16" s="128"/>
      <c r="E16" s="123">
        <v>156728</v>
      </c>
      <c r="F16" s="123"/>
      <c r="G16" s="123">
        <v>52243</v>
      </c>
      <c r="H16" s="128">
        <f t="shared" si="3"/>
        <v>139314</v>
      </c>
      <c r="I16" s="128"/>
      <c r="J16" s="123">
        <v>104486</v>
      </c>
      <c r="K16" s="123"/>
      <c r="L16" s="123">
        <v>34828</v>
      </c>
      <c r="M16" s="128">
        <f t="shared" si="4"/>
        <v>0</v>
      </c>
      <c r="N16" s="128"/>
      <c r="O16" s="123"/>
      <c r="P16" s="123"/>
      <c r="Q16" s="123"/>
      <c r="T16" s="119">
        <f>E17+F17+G17</f>
        <v>990793</v>
      </c>
    </row>
    <row r="17" spans="1:18" ht="16.5" customHeight="1">
      <c r="A17" s="124" t="s">
        <v>87</v>
      </c>
      <c r="B17" s="135">
        <f>C17+H17+M17</f>
        <v>1559385</v>
      </c>
      <c r="C17" s="129">
        <f>SUM(C9:C16)</f>
        <v>990793</v>
      </c>
      <c r="D17" s="129"/>
      <c r="E17" s="125">
        <f aca="true" t="shared" si="5" ref="E17:Q17">SUM(E9:E16)</f>
        <v>733539</v>
      </c>
      <c r="F17" s="125">
        <f t="shared" si="5"/>
        <v>14761</v>
      </c>
      <c r="G17" s="125">
        <f t="shared" si="5"/>
        <v>242493</v>
      </c>
      <c r="H17" s="129">
        <f t="shared" si="5"/>
        <v>415592</v>
      </c>
      <c r="I17" s="129"/>
      <c r="J17" s="125">
        <f t="shared" si="5"/>
        <v>339727</v>
      </c>
      <c r="K17" s="125">
        <f t="shared" si="5"/>
        <v>28917</v>
      </c>
      <c r="L17" s="125">
        <f t="shared" si="5"/>
        <v>46948</v>
      </c>
      <c r="M17" s="129">
        <f t="shared" si="5"/>
        <v>153000</v>
      </c>
      <c r="N17" s="129"/>
      <c r="O17" s="125">
        <f t="shared" si="5"/>
        <v>137970</v>
      </c>
      <c r="P17" s="125">
        <f t="shared" si="5"/>
        <v>0</v>
      </c>
      <c r="Q17" s="125">
        <f t="shared" si="5"/>
        <v>15030</v>
      </c>
      <c r="R17" s="119">
        <f>SUM(B9:B16)</f>
        <v>1559385</v>
      </c>
    </row>
    <row r="18" spans="1:18" ht="16.5" customHeight="1">
      <c r="A18" s="126" t="s">
        <v>85</v>
      </c>
      <c r="B18" s="135">
        <f>C18+H18+M18</f>
        <v>3618015</v>
      </c>
      <c r="C18" s="130">
        <f aca="true" t="shared" si="6" ref="C18:Q18">C8+C17</f>
        <v>1930212</v>
      </c>
      <c r="D18" s="130"/>
      <c r="E18" s="127">
        <f t="shared" si="6"/>
        <v>1526730</v>
      </c>
      <c r="F18" s="127">
        <f t="shared" si="6"/>
        <v>154735</v>
      </c>
      <c r="G18" s="127">
        <f t="shared" si="6"/>
        <v>248747</v>
      </c>
      <c r="H18" s="130">
        <f t="shared" si="6"/>
        <v>1534803</v>
      </c>
      <c r="I18" s="130"/>
      <c r="J18" s="127">
        <f t="shared" si="6"/>
        <v>1264817</v>
      </c>
      <c r="K18" s="127">
        <f t="shared" si="6"/>
        <v>192168</v>
      </c>
      <c r="L18" s="127">
        <f t="shared" si="6"/>
        <v>77818</v>
      </c>
      <c r="M18" s="130">
        <f t="shared" si="6"/>
        <v>153000</v>
      </c>
      <c r="N18" s="130"/>
      <c r="O18" s="127">
        <f t="shared" si="6"/>
        <v>137970</v>
      </c>
      <c r="P18" s="127">
        <f t="shared" si="6"/>
        <v>0</v>
      </c>
      <c r="Q18" s="127">
        <f t="shared" si="6"/>
        <v>15030</v>
      </c>
      <c r="R18" s="119">
        <f>C18+H18+M18</f>
        <v>3618015</v>
      </c>
    </row>
    <row r="19" spans="18:19" ht="15" customHeight="1">
      <c r="R19" s="119">
        <f>O18+J18+E18</f>
        <v>2929517</v>
      </c>
      <c r="S19" t="s">
        <v>71</v>
      </c>
    </row>
    <row r="20" ht="4.5" customHeight="1" hidden="1">
      <c r="R20" s="119">
        <f>F18+G18+K18+L18+Q18</f>
        <v>688498</v>
      </c>
    </row>
    <row r="21" spans="3:18" ht="13.5" customHeight="1">
      <c r="C21" s="247"/>
      <c r="D21" s="247"/>
      <c r="E21" s="247"/>
      <c r="F21" s="247"/>
      <c r="G21" s="247"/>
      <c r="R21" s="119"/>
    </row>
    <row r="22" spans="1:17" ht="15.75">
      <c r="A22" s="120"/>
      <c r="B22" s="120"/>
      <c r="C22" s="248">
        <v>2013</v>
      </c>
      <c r="D22" s="248"/>
      <c r="E22" s="248"/>
      <c r="F22" s="248"/>
      <c r="G22" s="248"/>
      <c r="H22" s="248">
        <v>2014</v>
      </c>
      <c r="I22" s="248"/>
      <c r="J22" s="248"/>
      <c r="K22" s="248"/>
      <c r="L22" s="248"/>
      <c r="M22" s="248">
        <v>2015</v>
      </c>
      <c r="N22" s="248"/>
      <c r="O22" s="248"/>
      <c r="P22" s="248"/>
      <c r="Q22" s="248"/>
    </row>
    <row r="23" spans="1:17" ht="30" customHeight="1">
      <c r="A23" s="121"/>
      <c r="B23" s="134"/>
      <c r="C23" s="164" t="s">
        <v>72</v>
      </c>
      <c r="D23" s="160" t="s">
        <v>91</v>
      </c>
      <c r="E23" s="140" t="s">
        <v>68</v>
      </c>
      <c r="F23" s="140" t="s">
        <v>69</v>
      </c>
      <c r="G23" s="140" t="s">
        <v>53</v>
      </c>
      <c r="H23" s="139" t="s">
        <v>72</v>
      </c>
      <c r="I23" s="160" t="s">
        <v>91</v>
      </c>
      <c r="J23" s="140" t="s">
        <v>68</v>
      </c>
      <c r="K23" s="140" t="s">
        <v>69</v>
      </c>
      <c r="L23" s="140" t="s">
        <v>53</v>
      </c>
      <c r="M23" s="139" t="s">
        <v>72</v>
      </c>
      <c r="N23" s="160" t="s">
        <v>91</v>
      </c>
      <c r="O23" s="140" t="s">
        <v>68</v>
      </c>
      <c r="P23" s="140" t="s">
        <v>69</v>
      </c>
      <c r="Q23" s="140" t="s">
        <v>53</v>
      </c>
    </row>
    <row r="24" spans="1:17" ht="60" customHeight="1">
      <c r="A24" s="137" t="s">
        <v>75</v>
      </c>
      <c r="B24" s="135">
        <f>C24+H24+M24</f>
        <v>0</v>
      </c>
      <c r="C24" s="128">
        <f>SUM(E24:G24)</f>
        <v>0</v>
      </c>
      <c r="D24" s="161"/>
      <c r="E24" s="123"/>
      <c r="F24" s="123"/>
      <c r="G24" s="123"/>
      <c r="H24" s="128">
        <f>SUM(J24:L24)</f>
        <v>0</v>
      </c>
      <c r="I24" s="161"/>
      <c r="J24" s="123"/>
      <c r="K24" s="123"/>
      <c r="L24" s="123"/>
      <c r="M24" s="128">
        <f>SUM(O24:Q24)</f>
        <v>0</v>
      </c>
      <c r="N24" s="161"/>
      <c r="O24" s="123"/>
      <c r="P24" s="123"/>
      <c r="Q24" s="123"/>
    </row>
    <row r="25" spans="1:17" ht="18">
      <c r="A25" s="137" t="s">
        <v>46</v>
      </c>
      <c r="B25" s="135">
        <f aca="true" t="shared" si="7" ref="B25:B36">C25+H25+M25</f>
        <v>2021506</v>
      </c>
      <c r="C25" s="128">
        <f>SUM(E25:G25)</f>
        <v>933165</v>
      </c>
      <c r="D25" s="161">
        <f>E25+F25</f>
        <v>933165</v>
      </c>
      <c r="E25" s="123">
        <v>793191</v>
      </c>
      <c r="F25" s="123">
        <v>139974</v>
      </c>
      <c r="G25" s="123"/>
      <c r="H25" s="128">
        <f>SUM(J25:L25)</f>
        <v>1088341</v>
      </c>
      <c r="I25" s="161">
        <f>J25+K25</f>
        <v>1088341</v>
      </c>
      <c r="J25" s="123">
        <v>925090</v>
      </c>
      <c r="K25" s="123">
        <v>163251</v>
      </c>
      <c r="L25" s="123"/>
      <c r="M25" s="128">
        <f>SUM(O25:Q25)</f>
        <v>0</v>
      </c>
      <c r="N25" s="161"/>
      <c r="O25" s="123"/>
      <c r="P25" s="123"/>
      <c r="Q25" s="123"/>
    </row>
    <row r="26" spans="1:19" ht="35.25" customHeight="1">
      <c r="A26" s="137" t="s">
        <v>73</v>
      </c>
      <c r="B26" s="135">
        <f t="shared" si="7"/>
        <v>0</v>
      </c>
      <c r="C26" s="128">
        <f>SUM(E26:G26)</f>
        <v>0</v>
      </c>
      <c r="D26" s="161"/>
      <c r="E26" s="123"/>
      <c r="F26" s="123"/>
      <c r="G26" s="123"/>
      <c r="H26" s="128">
        <f>SUM(J26:L26)</f>
        <v>0</v>
      </c>
      <c r="I26" s="161"/>
      <c r="J26" s="123"/>
      <c r="K26" s="123"/>
      <c r="L26" s="123"/>
      <c r="M26" s="128">
        <f>SUM(O26:Q26)</f>
        <v>0</v>
      </c>
      <c r="N26" s="161"/>
      <c r="O26" s="123"/>
      <c r="P26" s="123"/>
      <c r="Q26" s="123"/>
      <c r="S26" s="119">
        <f>C26+H26+M26</f>
        <v>0</v>
      </c>
    </row>
    <row r="27" spans="1:17" ht="44.25" customHeight="1">
      <c r="A27" s="137" t="s">
        <v>66</v>
      </c>
      <c r="B27" s="135">
        <f t="shared" si="7"/>
        <v>0</v>
      </c>
      <c r="C27" s="128"/>
      <c r="D27" s="161"/>
      <c r="E27" s="123"/>
      <c r="F27" s="123"/>
      <c r="G27" s="123"/>
      <c r="H27" s="128">
        <f>SUM(J27:L27)</f>
        <v>0</v>
      </c>
      <c r="I27" s="161"/>
      <c r="J27" s="123"/>
      <c r="K27" s="123"/>
      <c r="L27" s="123"/>
      <c r="M27" s="128">
        <f>SUM(O27:Q27)</f>
        <v>0</v>
      </c>
      <c r="N27" s="161"/>
      <c r="O27" s="123"/>
      <c r="P27" s="123"/>
      <c r="Q27" s="123"/>
    </row>
    <row r="28" spans="1:17" ht="12.75">
      <c r="A28" s="138" t="s">
        <v>88</v>
      </c>
      <c r="B28" s="135">
        <f t="shared" si="7"/>
        <v>2021506</v>
      </c>
      <c r="C28" s="129">
        <f aca="true" t="shared" si="8" ref="C28:Q28">SUM(C24:C27)</f>
        <v>933165</v>
      </c>
      <c r="D28" s="162"/>
      <c r="E28" s="125">
        <f t="shared" si="8"/>
        <v>793191</v>
      </c>
      <c r="F28" s="125">
        <f t="shared" si="8"/>
        <v>139974</v>
      </c>
      <c r="G28" s="125">
        <f t="shared" si="8"/>
        <v>0</v>
      </c>
      <c r="H28" s="129">
        <f t="shared" si="8"/>
        <v>1088341</v>
      </c>
      <c r="I28" s="162">
        <f>J28+K28</f>
        <v>1088341</v>
      </c>
      <c r="J28" s="125">
        <f t="shared" si="8"/>
        <v>925090</v>
      </c>
      <c r="K28" s="125">
        <f t="shared" si="8"/>
        <v>163251</v>
      </c>
      <c r="L28" s="125">
        <f t="shared" si="8"/>
        <v>0</v>
      </c>
      <c r="M28" s="129">
        <f t="shared" si="8"/>
        <v>0</v>
      </c>
      <c r="N28" s="162"/>
      <c r="O28" s="125">
        <f t="shared" si="8"/>
        <v>0</v>
      </c>
      <c r="P28" s="125">
        <f t="shared" si="8"/>
        <v>0</v>
      </c>
      <c r="Q28" s="125">
        <f t="shared" si="8"/>
        <v>0</v>
      </c>
    </row>
    <row r="29" spans="1:17" ht="18">
      <c r="A29" s="137" t="s">
        <v>32</v>
      </c>
      <c r="B29" s="135">
        <f t="shared" si="7"/>
        <v>558420</v>
      </c>
      <c r="C29" s="128">
        <f aca="true" t="shared" si="9" ref="C29:C36">SUM(E29:G29)</f>
        <v>558420</v>
      </c>
      <c r="D29" s="161">
        <f>E29+F29</f>
        <v>385900</v>
      </c>
      <c r="E29" s="123">
        <v>385900</v>
      </c>
      <c r="F29" s="123"/>
      <c r="G29" s="123">
        <v>172520</v>
      </c>
      <c r="H29" s="128">
        <f aca="true" t="shared" si="10" ref="H29:H36">SUM(J29:L29)</f>
        <v>0</v>
      </c>
      <c r="I29" s="161"/>
      <c r="J29" s="123"/>
      <c r="K29" s="123"/>
      <c r="L29" s="123"/>
      <c r="M29" s="128">
        <f aca="true" t="shared" si="11" ref="M29:M36">SUM(O29:Q29)</f>
        <v>0</v>
      </c>
      <c r="N29" s="161"/>
      <c r="O29" s="123"/>
      <c r="P29" s="123"/>
      <c r="Q29" s="123"/>
    </row>
    <row r="30" spans="1:17" ht="18">
      <c r="A30" s="137" t="s">
        <v>46</v>
      </c>
      <c r="B30" s="135">
        <f t="shared" si="7"/>
        <v>162778</v>
      </c>
      <c r="C30" s="128">
        <f t="shared" si="9"/>
        <v>0</v>
      </c>
      <c r="D30" s="161">
        <f aca="true" t="shared" si="12" ref="D30:D36">E30+F30</f>
        <v>0</v>
      </c>
      <c r="E30" s="123"/>
      <c r="F30" s="123"/>
      <c r="G30" s="123"/>
      <c r="H30" s="128">
        <f t="shared" si="10"/>
        <v>162778</v>
      </c>
      <c r="I30" s="161">
        <f>J30+K30</f>
        <v>162778</v>
      </c>
      <c r="J30" s="123">
        <v>138361</v>
      </c>
      <c r="K30" s="123">
        <v>24417</v>
      </c>
      <c r="L30" s="123"/>
      <c r="M30" s="128">
        <f t="shared" si="11"/>
        <v>0</v>
      </c>
      <c r="N30" s="161"/>
      <c r="O30" s="123"/>
      <c r="P30" s="123"/>
      <c r="Q30" s="123"/>
    </row>
    <row r="31" spans="1:17" ht="27">
      <c r="A31" s="137" t="s">
        <v>55</v>
      </c>
      <c r="B31" s="135">
        <f t="shared" si="7"/>
        <v>6000</v>
      </c>
      <c r="C31" s="128">
        <f t="shared" si="9"/>
        <v>6000</v>
      </c>
      <c r="D31" s="161">
        <f t="shared" si="12"/>
        <v>6000</v>
      </c>
      <c r="E31" s="123">
        <v>5099</v>
      </c>
      <c r="F31" s="123">
        <v>901</v>
      </c>
      <c r="G31" s="123"/>
      <c r="H31" s="128">
        <f t="shared" si="10"/>
        <v>0</v>
      </c>
      <c r="I31" s="161">
        <f aca="true" t="shared" si="13" ref="I31:I37">J31+K31</f>
        <v>0</v>
      </c>
      <c r="J31" s="123"/>
      <c r="K31" s="123"/>
      <c r="L31" s="123"/>
      <c r="M31" s="128">
        <f t="shared" si="11"/>
        <v>0</v>
      </c>
      <c r="N31" s="161"/>
      <c r="O31" s="123"/>
      <c r="P31" s="123"/>
      <c r="Q31" s="123"/>
    </row>
    <row r="32" spans="1:17" ht="48.75" customHeight="1">
      <c r="A32" s="137" t="s">
        <v>73</v>
      </c>
      <c r="B32" s="135">
        <f>C32+H32+M32</f>
        <v>0</v>
      </c>
      <c r="C32" s="128">
        <f>SUM(E32:G32)</f>
        <v>0</v>
      </c>
      <c r="D32" s="161"/>
      <c r="E32" s="123"/>
      <c r="F32" s="123"/>
      <c r="G32" s="123"/>
      <c r="H32" s="128">
        <f>SUM(J32:L32)</f>
        <v>0</v>
      </c>
      <c r="I32" s="161">
        <f t="shared" si="13"/>
        <v>0</v>
      </c>
      <c r="J32" s="123"/>
      <c r="K32" s="123"/>
      <c r="L32" s="123"/>
      <c r="M32" s="128">
        <f>SUM(O32:Q32)</f>
        <v>0</v>
      </c>
      <c r="N32" s="161">
        <f>O32</f>
        <v>0</v>
      </c>
      <c r="O32" s="123"/>
      <c r="P32" s="123"/>
      <c r="Q32" s="123"/>
    </row>
    <row r="33" spans="1:17" ht="18">
      <c r="A33" s="137" t="s">
        <v>76</v>
      </c>
      <c r="B33" s="135">
        <f>C33+H33+M33</f>
        <v>169500</v>
      </c>
      <c r="C33" s="128">
        <f>SUM(E33:G33)</f>
        <v>3000</v>
      </c>
      <c r="D33" s="161">
        <f t="shared" si="12"/>
        <v>2700</v>
      </c>
      <c r="E33" s="123">
        <v>2700</v>
      </c>
      <c r="F33" s="123"/>
      <c r="G33" s="123">
        <v>300</v>
      </c>
      <c r="H33" s="128">
        <f>SUM(J33:L33)</f>
        <v>13500</v>
      </c>
      <c r="I33" s="161">
        <f t="shared" si="13"/>
        <v>11880</v>
      </c>
      <c r="J33" s="123">
        <v>11880</v>
      </c>
      <c r="K33" s="123"/>
      <c r="L33" s="123">
        <v>1620</v>
      </c>
      <c r="M33" s="128">
        <f>SUM(O33:Q33)</f>
        <v>153000</v>
      </c>
      <c r="N33" s="161">
        <f>O33</f>
        <v>137970</v>
      </c>
      <c r="O33" s="123">
        <v>137970</v>
      </c>
      <c r="P33" s="123"/>
      <c r="Q33" s="123">
        <v>15030</v>
      </c>
    </row>
    <row r="34" spans="1:17" ht="12.75">
      <c r="A34" s="137" t="s">
        <v>43</v>
      </c>
      <c r="B34" s="135">
        <f t="shared" si="7"/>
        <v>266438</v>
      </c>
      <c r="C34" s="128">
        <f t="shared" si="9"/>
        <v>166438</v>
      </c>
      <c r="D34" s="161">
        <f t="shared" si="12"/>
        <v>149008</v>
      </c>
      <c r="E34" s="123">
        <v>141100</v>
      </c>
      <c r="F34" s="123">
        <v>7908</v>
      </c>
      <c r="G34" s="123">
        <v>17430</v>
      </c>
      <c r="H34" s="128">
        <f t="shared" si="10"/>
        <v>100000</v>
      </c>
      <c r="I34" s="161">
        <f t="shared" si="13"/>
        <v>89500</v>
      </c>
      <c r="J34" s="123">
        <v>85000</v>
      </c>
      <c r="K34" s="123">
        <v>4500</v>
      </c>
      <c r="L34" s="123">
        <v>10500</v>
      </c>
      <c r="M34" s="128">
        <f t="shared" si="11"/>
        <v>0</v>
      </c>
      <c r="N34" s="161"/>
      <c r="O34" s="123"/>
      <c r="P34" s="123"/>
      <c r="Q34" s="123"/>
    </row>
    <row r="35" spans="1:17" ht="12.75">
      <c r="A35" s="137" t="s">
        <v>40</v>
      </c>
      <c r="B35" s="135">
        <f t="shared" si="7"/>
        <v>33727</v>
      </c>
      <c r="C35" s="128">
        <f t="shared" si="9"/>
        <v>33727</v>
      </c>
      <c r="D35" s="161">
        <f t="shared" si="12"/>
        <v>33727</v>
      </c>
      <c r="E35" s="123">
        <v>27775</v>
      </c>
      <c r="F35" s="123">
        <v>5952</v>
      </c>
      <c r="G35" s="123"/>
      <c r="H35" s="128">
        <f t="shared" si="10"/>
        <v>0</v>
      </c>
      <c r="I35" s="161">
        <f t="shared" si="13"/>
        <v>0</v>
      </c>
      <c r="J35" s="123"/>
      <c r="K35" s="123"/>
      <c r="L35" s="123"/>
      <c r="M35" s="128">
        <f t="shared" si="11"/>
        <v>0</v>
      </c>
      <c r="N35" s="161"/>
      <c r="O35" s="123"/>
      <c r="P35" s="123"/>
      <c r="Q35" s="123"/>
    </row>
    <row r="36" spans="1:17" ht="18">
      <c r="A36" s="137" t="s">
        <v>57</v>
      </c>
      <c r="B36" s="135">
        <f t="shared" si="7"/>
        <v>348285</v>
      </c>
      <c r="C36" s="128">
        <f t="shared" si="9"/>
        <v>208971</v>
      </c>
      <c r="D36" s="161">
        <f t="shared" si="12"/>
        <v>156728</v>
      </c>
      <c r="E36" s="123">
        <v>156728</v>
      </c>
      <c r="F36" s="123"/>
      <c r="G36" s="123">
        <v>52243</v>
      </c>
      <c r="H36" s="128">
        <f t="shared" si="10"/>
        <v>139314</v>
      </c>
      <c r="I36" s="161">
        <f t="shared" si="13"/>
        <v>104486</v>
      </c>
      <c r="J36" s="123">
        <v>104486</v>
      </c>
      <c r="K36" s="123"/>
      <c r="L36" s="123">
        <v>34828</v>
      </c>
      <c r="M36" s="128">
        <f t="shared" si="11"/>
        <v>0</v>
      </c>
      <c r="N36" s="161"/>
      <c r="O36" s="123"/>
      <c r="P36" s="123"/>
      <c r="Q36" s="123"/>
    </row>
    <row r="37" spans="1:18" ht="12.75">
      <c r="A37" s="124" t="s">
        <v>89</v>
      </c>
      <c r="B37" s="135">
        <f>C37+H37+M37</f>
        <v>1545148</v>
      </c>
      <c r="C37" s="129">
        <f aca="true" t="shared" si="14" ref="C37:Q37">SUM(C29:C36)</f>
        <v>976556</v>
      </c>
      <c r="D37" s="161">
        <f>E37+F37</f>
        <v>734063</v>
      </c>
      <c r="E37" s="125">
        <f t="shared" si="14"/>
        <v>719302</v>
      </c>
      <c r="F37" s="125">
        <f t="shared" si="14"/>
        <v>14761</v>
      </c>
      <c r="G37" s="125">
        <f>SUM(G29:G36)</f>
        <v>242493</v>
      </c>
      <c r="H37" s="129">
        <f t="shared" si="14"/>
        <v>415592</v>
      </c>
      <c r="I37" s="162">
        <f t="shared" si="13"/>
        <v>368644</v>
      </c>
      <c r="J37" s="125">
        <f t="shared" si="14"/>
        <v>339727</v>
      </c>
      <c r="K37" s="125">
        <f t="shared" si="14"/>
        <v>28917</v>
      </c>
      <c r="L37" s="125">
        <f t="shared" si="14"/>
        <v>46948</v>
      </c>
      <c r="M37" s="129">
        <f t="shared" si="14"/>
        <v>153000</v>
      </c>
      <c r="N37" s="162">
        <f>O37</f>
        <v>137970</v>
      </c>
      <c r="O37" s="125">
        <f t="shared" si="14"/>
        <v>137970</v>
      </c>
      <c r="P37" s="125">
        <f t="shared" si="14"/>
        <v>0</v>
      </c>
      <c r="Q37" s="125">
        <f t="shared" si="14"/>
        <v>15030</v>
      </c>
      <c r="R37" s="119">
        <f>SUM(B29:B36)</f>
        <v>1545148</v>
      </c>
    </row>
    <row r="38" spans="1:17" ht="15.75">
      <c r="A38" s="126" t="s">
        <v>70</v>
      </c>
      <c r="B38" s="135">
        <f>C38+H38+M38</f>
        <v>3566654</v>
      </c>
      <c r="C38" s="130">
        <f aca="true" t="shared" si="15" ref="C38:Q38">C28+C37</f>
        <v>1909721</v>
      </c>
      <c r="D38" s="163"/>
      <c r="E38" s="127">
        <f t="shared" si="15"/>
        <v>1512493</v>
      </c>
      <c r="F38" s="127">
        <f t="shared" si="15"/>
        <v>154735</v>
      </c>
      <c r="G38" s="127">
        <f t="shared" si="15"/>
        <v>242493</v>
      </c>
      <c r="H38" s="130">
        <f t="shared" si="15"/>
        <v>1503933</v>
      </c>
      <c r="I38" s="130"/>
      <c r="J38" s="127">
        <f t="shared" si="15"/>
        <v>1264817</v>
      </c>
      <c r="K38" s="127">
        <f t="shared" si="15"/>
        <v>192168</v>
      </c>
      <c r="L38" s="127">
        <f t="shared" si="15"/>
        <v>46948</v>
      </c>
      <c r="M38" s="130">
        <f t="shared" si="15"/>
        <v>153000</v>
      </c>
      <c r="N38" s="163"/>
      <c r="O38" s="127">
        <f t="shared" si="15"/>
        <v>137970</v>
      </c>
      <c r="P38" s="127">
        <f t="shared" si="15"/>
        <v>0</v>
      </c>
      <c r="Q38" s="127">
        <f t="shared" si="15"/>
        <v>15030</v>
      </c>
    </row>
  </sheetData>
  <sheetProtection/>
  <mergeCells count="7">
    <mergeCell ref="C2:G2"/>
    <mergeCell ref="H2:L2"/>
    <mergeCell ref="M2:Q2"/>
    <mergeCell ref="C21:G21"/>
    <mergeCell ref="C22:G22"/>
    <mergeCell ref="H22:L22"/>
    <mergeCell ref="M22:Q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2013-12-27T08:51:27Z</cp:lastPrinted>
  <dcterms:created xsi:type="dcterms:W3CDTF">2002-11-07T10:43:12Z</dcterms:created>
  <dcterms:modified xsi:type="dcterms:W3CDTF">2013-12-27T08:57:57Z</dcterms:modified>
  <cp:category/>
  <cp:version/>
  <cp:contentType/>
  <cp:contentStatus/>
</cp:coreProperties>
</file>