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Doch i wyd" sheetId="2" r:id="rId2"/>
    <sheet name="Arkusz3" sheetId="3" r:id="rId3"/>
  </sheets>
  <definedNames>
    <definedName name="_xlnm.Print_Titles" localSheetId="0">'Arkusz1'!$4:$11</definedName>
  </definedNames>
  <calcPr fullCalcOnLoad="1"/>
</workbook>
</file>

<file path=xl/sharedStrings.xml><?xml version="1.0" encoding="utf-8"?>
<sst xmlns="http://schemas.openxmlformats.org/spreadsheetml/2006/main" count="197" uniqueCount="94">
  <si>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</si>
  <si>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</si>
  <si>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</si>
  <si>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</si>
  <si>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</si>
  <si>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</si>
  <si>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</si>
  <si>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</si>
  <si>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</si>
  <si>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</si>
  <si>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</si>
  <si>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pożyczki na prefinansowanie z budżetu państwa</t>
  </si>
  <si>
    <t>pozostałe</t>
  </si>
  <si>
    <t>Wydatki majątkowe razem:</t>
  </si>
  <si>
    <t>1.1</t>
  </si>
  <si>
    <t>Priorytet:</t>
  </si>
  <si>
    <t>Nazwa projektu:</t>
  </si>
  <si>
    <t>Razem wydatki:</t>
  </si>
  <si>
    <t>Wydatki razem (10+11)</t>
  </si>
  <si>
    <t>Wydatki razem (13+14+15)</t>
  </si>
  <si>
    <t>VII. Tworzenie i poprawa warunków dla rozwoju kapitału ludzkiego</t>
  </si>
  <si>
    <t>Wydatki razem (9+12)</t>
  </si>
  <si>
    <t>2.1</t>
  </si>
  <si>
    <t>1.2</t>
  </si>
  <si>
    <t>Program:</t>
  </si>
  <si>
    <t xml:space="preserve"> Program Operacyjny Kapitał Ludzki</t>
  </si>
  <si>
    <t>720; 72095</t>
  </si>
  <si>
    <r>
      <t xml:space="preserve">Środki
z budżetu krajowego        </t>
    </r>
  </si>
  <si>
    <t>2015r.</t>
  </si>
  <si>
    <t>Koncepcja zagospodarowania terenu dawnego KPGO Mysiadło</t>
  </si>
  <si>
    <t xml:space="preserve">Działanie </t>
  </si>
  <si>
    <t>Aktywni 50+ w Gminie Lesznowola</t>
  </si>
  <si>
    <t>853; 85395</t>
  </si>
  <si>
    <t>"Kapitał na przyszłość"</t>
  </si>
  <si>
    <t xml:space="preserve">Klasyfikacja (dział, rozdział, paragraf)
</t>
  </si>
  <si>
    <t xml:space="preserve">Środki
z budżetu UE                   </t>
  </si>
  <si>
    <t>Internet dla mieszkańców Gminy Lesznowola</t>
  </si>
  <si>
    <t>Wydatki bieżące razem</t>
  </si>
  <si>
    <t>OGÓŁEM WYDATKI MAJĄTKOWE I BIEŻĄCE</t>
  </si>
  <si>
    <t>Budżet państwa</t>
  </si>
  <si>
    <t>Budżet gminy</t>
  </si>
  <si>
    <t>801; 80195</t>
  </si>
  <si>
    <t>Indywidualizacja procesu nauczania i wychowania uczniów klas I - III  szkół podstawowych w Gminie Lesznowola</t>
  </si>
  <si>
    <t>"Poznajmy się - Lesznowola Gminą wielu kultur"</t>
  </si>
  <si>
    <t xml:space="preserve">Prpgram </t>
  </si>
  <si>
    <t>Europejski fundusz na rzecz integracji obywateli państw trzecich</t>
  </si>
  <si>
    <t>1. Działanie skierowane do obywateli państw trzecich, społeczeństwa przyjmującego oraz działania na rzecz budowania dialogu międzykulturowego</t>
  </si>
  <si>
    <t>3.1</t>
  </si>
  <si>
    <t>1.3</t>
  </si>
  <si>
    <t>150;15095</t>
  </si>
  <si>
    <t>750;75095</t>
  </si>
  <si>
    <t>Przyspieszenie wzrostu konkurencyj ności województwa mazowieckiego, przez budowanie społeczeństwa informatycznego i gospodarki opartej na wiedzy poprzez stworzenie zintegrowanych baz wiedzy o Mazowszu</t>
  </si>
  <si>
    <t xml:space="preserve">Rozwój elektronicznej  administracji w samorządach woj. mazowieckiego wspomagającej niwelowanie dwudzielności potencjału województwa </t>
  </si>
  <si>
    <t>wydatki razem</t>
  </si>
  <si>
    <t>Budżet europejski</t>
  </si>
  <si>
    <t xml:space="preserve">Budżet państwa </t>
  </si>
  <si>
    <t>OGÓŁEM</t>
  </si>
  <si>
    <t>UE</t>
  </si>
  <si>
    <t>dochody razem</t>
  </si>
  <si>
    <t>Przeciwdzialania wykluczeniu cyfrowemu oraz podnoszenie kompetencji cyfrowych w Gminie Lesznowola</t>
  </si>
  <si>
    <t>Ogółem na projekt</t>
  </si>
  <si>
    <t>Przyspieszenie wzrostu konkurencyj ności województwa mazowieckiego, przez budowanie społ inf i gospod opartej na wiedzy poprzez stworzenie zintegrowanych baz wiedzy o Mazowszu</t>
  </si>
  <si>
    <t>"Programowanie rozwoju Obszaru Metropolitalnego Warszawy - PROM</t>
  </si>
  <si>
    <t xml:space="preserve"> Program Operacyjny Pomoc techniczna </t>
  </si>
  <si>
    <t>710; 71095</t>
  </si>
  <si>
    <t>Programowanie rozwoju Obszaru Metropolitalnego Warszawy - PROM</t>
  </si>
  <si>
    <t>4.1</t>
  </si>
  <si>
    <t>OGÓŁEM WYDAT</t>
  </si>
  <si>
    <t>Razem WYD  majątkowe</t>
  </si>
  <si>
    <t>Razem wyd  bieżące</t>
  </si>
  <si>
    <t>Razem doch majątkowe</t>
  </si>
  <si>
    <t>Razem doch bieżące</t>
  </si>
  <si>
    <t>,</t>
  </si>
  <si>
    <t>Dochody wpływające</t>
  </si>
  <si>
    <r>
      <t>Przyspieszenie wzrostu konkurencyj ności województwa mazo</t>
    </r>
    <r>
      <rPr>
        <b/>
        <sz val="6"/>
        <rFont val="Cambria"/>
        <family val="1"/>
      </rPr>
      <t>wieckiego, przez budowanie społeczeństwa informatycznego i gospodarki opartej na wiedzy poprzez stworzenie zintegrowanych baz wiedzy o Mazowszu-</t>
    </r>
  </si>
  <si>
    <t>WYDATKI</t>
  </si>
  <si>
    <t>DOCHODY</t>
  </si>
  <si>
    <t>2014 r.</t>
  </si>
  <si>
    <t>z tego: 2014 r.</t>
  </si>
  <si>
    <t>3.2</t>
  </si>
  <si>
    <t xml:space="preserve"> Program Operacyjny Innowacyjna Gospodarka</t>
  </si>
  <si>
    <t>Polska gospodarka na rynku międzynarodowym</t>
  </si>
  <si>
    <t>Rozwój sieci centrów obsługi inwestorów i ekspertów oraz powstawanie nowych terenów inwestycyjnych</t>
  </si>
  <si>
    <t>Poddziałanie</t>
  </si>
  <si>
    <t>Wsparcie działań studyjno-koncepcyjnych w ramach przygotowania terenów inwestycyjnych dla projektów inwestycyjnych</t>
  </si>
  <si>
    <t>700; 70005</t>
  </si>
  <si>
    <t>2.2</t>
  </si>
  <si>
    <t>Wydatki* na programy i projekty realizowane ze środków pochodzących z funduszy strukturalnych i Funduszu Spójności w 2014r. - po zmianach</t>
  </si>
  <si>
    <t>Przeciwdziałanie wykluczeniu cyfrowemu oraz podnoszenie kompetencji cyfrowych w Gminie Lesznowola</t>
  </si>
  <si>
    <t>2.3</t>
  </si>
  <si>
    <t>4.2</t>
  </si>
  <si>
    <t>"Internet dla mieszkańców Gminy Lesznowola"</t>
  </si>
  <si>
    <t>"Wielokulturowa szkoła w gminie  Lesznowola"</t>
  </si>
  <si>
    <t>Tabela Nr 3                                                                do Uchwały Nr   548/XLIII/2014                                               Rady  Gminy Lesznowola                              z dnia 29 lipca 2014r.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</si>
</sst>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56">
    <font>
      <sz val="10"/>
      <name val="Arial CE"/>
      <family val="0"/>
    </font>
    <font>
      <b/>
      <sz val="10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7"/>
      <name val="Arial CE"/>
      <family val="0"/>
    </font>
    <font>
      <b/>
      <sz val="12"/>
      <name val="Arial CE"/>
      <family val="0"/>
    </font>
    <font>
      <b/>
      <sz val="6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sz val="7"/>
      <name val="Cambria"/>
      <family val="1"/>
    </font>
    <font>
      <sz val="8"/>
      <name val="Cambria"/>
      <family val="1"/>
    </font>
    <font>
      <sz val="6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5"/>
      <name val="Cambria"/>
      <family val="1"/>
    </font>
    <font>
      <b/>
      <sz val="12"/>
      <name val="Cambria"/>
      <family val="1"/>
    </font>
    <font>
      <b/>
      <sz val="7"/>
      <name val="Cambria"/>
      <family val="1"/>
    </font>
    <font>
      <sz val="9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10" xfId="52" applyFont="1" applyBorder="1" applyAlignment="1">
      <alignment horizontal="left" vertical="center"/>
      <protection/>
    </xf>
    <xf numFmtId="0" fontId="28" fillId="0" borderId="0" xfId="52" applyFont="1" applyAlignment="1">
      <alignment horizontal="left" vertical="center"/>
      <protection/>
    </xf>
    <xf numFmtId="0" fontId="27" fillId="33" borderId="11" xfId="52" applyFont="1" applyFill="1" applyBorder="1" applyAlignment="1">
      <alignment horizontal="center" vertical="center" wrapText="1"/>
      <protection/>
    </xf>
    <xf numFmtId="0" fontId="29" fillId="0" borderId="11" xfId="52" applyFont="1" applyBorder="1" applyAlignment="1">
      <alignment horizontal="center" vertical="center"/>
      <protection/>
    </xf>
    <xf numFmtId="0" fontId="29" fillId="0" borderId="12" xfId="52" applyFont="1" applyBorder="1" applyAlignment="1">
      <alignment horizontal="center" vertical="center"/>
      <protection/>
    </xf>
    <xf numFmtId="0" fontId="29" fillId="34" borderId="11" xfId="52" applyFont="1" applyFill="1" applyBorder="1" applyAlignment="1">
      <alignment horizontal="center" vertical="center"/>
      <protection/>
    </xf>
    <xf numFmtId="0" fontId="30" fillId="0" borderId="11" xfId="52" applyFont="1" applyBorder="1" applyAlignment="1">
      <alignment horizontal="left" vertical="center"/>
      <protection/>
    </xf>
    <xf numFmtId="0" fontId="30" fillId="0" borderId="12" xfId="52" applyFont="1" applyBorder="1" applyAlignment="1">
      <alignment horizontal="left" vertical="center"/>
      <protection/>
    </xf>
    <xf numFmtId="0" fontId="30" fillId="0" borderId="13" xfId="52" applyFont="1" applyBorder="1" applyAlignment="1">
      <alignment horizontal="left" vertical="center"/>
      <protection/>
    </xf>
    <xf numFmtId="0" fontId="30" fillId="0" borderId="14" xfId="52" applyFont="1" applyBorder="1" applyAlignment="1">
      <alignment horizontal="left" vertical="center"/>
      <protection/>
    </xf>
    <xf numFmtId="3" fontId="30" fillId="0" borderId="11" xfId="52" applyNumberFormat="1" applyFont="1" applyBorder="1" applyAlignment="1">
      <alignment horizontal="right" vertical="center"/>
      <protection/>
    </xf>
    <xf numFmtId="0" fontId="27" fillId="0" borderId="15" xfId="52" applyFont="1" applyBorder="1" applyAlignment="1">
      <alignment horizontal="left" vertical="center"/>
      <protection/>
    </xf>
    <xf numFmtId="0" fontId="27" fillId="0" borderId="11" xfId="52" applyFont="1" applyBorder="1" applyAlignment="1">
      <alignment horizontal="left" vertical="center"/>
      <protection/>
    </xf>
    <xf numFmtId="0" fontId="27" fillId="0" borderId="16" xfId="52" applyFont="1" applyBorder="1" applyAlignment="1">
      <alignment horizontal="left" vertical="center"/>
      <protection/>
    </xf>
    <xf numFmtId="0" fontId="28" fillId="0" borderId="16" xfId="52" applyFont="1" applyBorder="1" applyAlignment="1">
      <alignment horizontal="left" vertical="center"/>
      <protection/>
    </xf>
    <xf numFmtId="0" fontId="28" fillId="0" borderId="16" xfId="52" applyFont="1" applyBorder="1" applyAlignment="1" quotePrefix="1">
      <alignment horizontal="left" vertical="center"/>
      <protection/>
    </xf>
    <xf numFmtId="0" fontId="27" fillId="0" borderId="17" xfId="52" applyFont="1" applyBorder="1" applyAlignment="1">
      <alignment horizontal="left" vertical="center"/>
      <protection/>
    </xf>
    <xf numFmtId="0" fontId="28" fillId="0" borderId="17" xfId="52" applyFont="1" applyBorder="1" applyAlignment="1">
      <alignment horizontal="left" vertical="center"/>
      <protection/>
    </xf>
    <xf numFmtId="0" fontId="28" fillId="34" borderId="18" xfId="52" applyFont="1" applyFill="1" applyBorder="1" applyAlignment="1">
      <alignment horizontal="right" vertical="center"/>
      <protection/>
    </xf>
    <xf numFmtId="0" fontId="27" fillId="0" borderId="18" xfId="52" applyFont="1" applyBorder="1" applyAlignment="1">
      <alignment horizontal="left" vertical="center"/>
      <protection/>
    </xf>
    <xf numFmtId="0" fontId="28" fillId="0" borderId="18" xfId="52" applyFont="1" applyBorder="1" applyAlignment="1">
      <alignment horizontal="left" vertical="center"/>
      <protection/>
    </xf>
    <xf numFmtId="3" fontId="28" fillId="0" borderId="18" xfId="52" applyNumberFormat="1" applyFont="1" applyBorder="1" applyAlignment="1">
      <alignment horizontal="right" vertical="center"/>
      <protection/>
    </xf>
    <xf numFmtId="3" fontId="28" fillId="0" borderId="19" xfId="52" applyNumberFormat="1" applyFont="1" applyBorder="1" applyAlignment="1">
      <alignment horizontal="right" vertical="center"/>
      <protection/>
    </xf>
    <xf numFmtId="3" fontId="31" fillId="0" borderId="16" xfId="0" applyNumberFormat="1" applyFont="1" applyBorder="1" applyAlignment="1">
      <alignment horizontal="right" vertical="center" wrapText="1"/>
    </xf>
    <xf numFmtId="3" fontId="31" fillId="0" borderId="20" xfId="0" applyNumberFormat="1" applyFont="1" applyBorder="1" applyAlignment="1">
      <alignment horizontal="right" vertical="center" wrapText="1"/>
    </xf>
    <xf numFmtId="3" fontId="31" fillId="34" borderId="16" xfId="0" applyNumberFormat="1" applyFont="1" applyFill="1" applyBorder="1" applyAlignment="1">
      <alignment horizontal="right" vertical="center" wrapText="1"/>
    </xf>
    <xf numFmtId="3" fontId="28" fillId="0" borderId="16" xfId="52" applyNumberFormat="1" applyFont="1" applyBorder="1" applyAlignment="1">
      <alignment horizontal="right" vertical="center"/>
      <protection/>
    </xf>
    <xf numFmtId="3" fontId="28" fillId="0" borderId="20" xfId="52" applyNumberFormat="1" applyFont="1" applyBorder="1" applyAlignment="1">
      <alignment horizontal="right" vertical="center"/>
      <protection/>
    </xf>
    <xf numFmtId="3" fontId="28" fillId="34" borderId="16" xfId="52" applyNumberFormat="1" applyFont="1" applyFill="1" applyBorder="1" applyAlignment="1">
      <alignment horizontal="right" vertical="center"/>
      <protection/>
    </xf>
    <xf numFmtId="0" fontId="28" fillId="0" borderId="0" xfId="52" applyFont="1" applyBorder="1" applyAlignment="1">
      <alignment horizontal="left" vertical="center"/>
      <protection/>
    </xf>
    <xf numFmtId="0" fontId="27" fillId="0" borderId="0" xfId="52" applyFont="1" applyBorder="1" applyAlignment="1">
      <alignment horizontal="left" vertical="center"/>
      <protection/>
    </xf>
    <xf numFmtId="0" fontId="27" fillId="0" borderId="11" xfId="52" applyFont="1" applyBorder="1" applyAlignment="1">
      <alignment horizontal="left" vertical="center" wrapText="1"/>
      <protection/>
    </xf>
    <xf numFmtId="0" fontId="32" fillId="0" borderId="0" xfId="52" applyFont="1" applyBorder="1" applyAlignment="1">
      <alignment horizontal="left" vertical="center"/>
      <protection/>
    </xf>
    <xf numFmtId="3" fontId="30" fillId="0" borderId="0" xfId="52" applyNumberFormat="1" applyFont="1" applyBorder="1" applyAlignment="1">
      <alignment horizontal="left" vertical="center"/>
      <protection/>
    </xf>
    <xf numFmtId="3" fontId="31" fillId="0" borderId="0" xfId="52" applyNumberFormat="1" applyFont="1" applyBorder="1" applyAlignment="1">
      <alignment horizontal="left" vertical="center"/>
      <protection/>
    </xf>
    <xf numFmtId="0" fontId="30" fillId="0" borderId="10" xfId="52" applyFont="1" applyBorder="1" applyAlignment="1">
      <alignment horizontal="left" vertical="center"/>
      <protection/>
    </xf>
    <xf numFmtId="3" fontId="30" fillId="0" borderId="10" xfId="52" applyNumberFormat="1" applyFont="1" applyBorder="1" applyAlignment="1">
      <alignment horizontal="right" vertical="center"/>
      <protection/>
    </xf>
    <xf numFmtId="0" fontId="27" fillId="0" borderId="21" xfId="52" applyFont="1" applyBorder="1" applyAlignment="1">
      <alignment horizontal="left" vertical="center"/>
      <protection/>
    </xf>
    <xf numFmtId="0" fontId="27" fillId="0" borderId="22" xfId="0" applyFont="1" applyBorder="1" applyAlignment="1">
      <alignment horizontal="left" vertical="center" wrapText="1"/>
    </xf>
    <xf numFmtId="3" fontId="31" fillId="0" borderId="22" xfId="0" applyNumberFormat="1" applyFont="1" applyBorder="1" applyAlignment="1">
      <alignment horizontal="right" vertical="center" wrapText="1"/>
    </xf>
    <xf numFmtId="3" fontId="31" fillId="34" borderId="22" xfId="0" applyNumberFormat="1" applyFont="1" applyFill="1" applyBorder="1" applyAlignment="1">
      <alignment horizontal="right" vertical="center" wrapText="1"/>
    </xf>
    <xf numFmtId="0" fontId="28" fillId="0" borderId="21" xfId="52" applyFont="1" applyBorder="1" applyAlignment="1">
      <alignment horizontal="left" vertical="center"/>
      <protection/>
    </xf>
    <xf numFmtId="3" fontId="28" fillId="0" borderId="21" xfId="52" applyNumberFormat="1" applyFont="1" applyBorder="1" applyAlignment="1">
      <alignment horizontal="right" vertical="center"/>
      <protection/>
    </xf>
    <xf numFmtId="3" fontId="28" fillId="0" borderId="23" xfId="52" applyNumberFormat="1" applyFont="1" applyBorder="1" applyAlignment="1">
      <alignment horizontal="right" vertical="center"/>
      <protection/>
    </xf>
    <xf numFmtId="3" fontId="28" fillId="34" borderId="21" xfId="52" applyNumberFormat="1" applyFont="1" applyFill="1" applyBorder="1" applyAlignment="1">
      <alignment horizontal="right" vertical="center"/>
      <protection/>
    </xf>
    <xf numFmtId="0" fontId="28" fillId="34" borderId="21" xfId="52" applyFont="1" applyFill="1" applyBorder="1" applyAlignment="1">
      <alignment horizontal="right" vertical="center"/>
      <protection/>
    </xf>
    <xf numFmtId="3" fontId="28" fillId="34" borderId="18" xfId="52" applyNumberFormat="1" applyFont="1" applyFill="1" applyBorder="1" applyAlignment="1">
      <alignment horizontal="right" vertical="center"/>
      <protection/>
    </xf>
    <xf numFmtId="3" fontId="31" fillId="0" borderId="24" xfId="0" applyNumberFormat="1" applyFont="1" applyBorder="1" applyAlignment="1">
      <alignment horizontal="right" vertical="center" wrapText="1"/>
    </xf>
    <xf numFmtId="0" fontId="27" fillId="0" borderId="25" xfId="0" applyFont="1" applyBorder="1" applyAlignment="1">
      <alignment vertical="center" wrapText="1"/>
    </xf>
    <xf numFmtId="3" fontId="31" fillId="0" borderId="25" xfId="0" applyNumberFormat="1" applyFont="1" applyBorder="1" applyAlignment="1">
      <alignment vertical="center" wrapText="1"/>
    </xf>
    <xf numFmtId="3" fontId="31" fillId="0" borderId="26" xfId="0" applyNumberFormat="1" applyFont="1" applyBorder="1" applyAlignment="1">
      <alignment vertical="center" wrapText="1"/>
    </xf>
    <xf numFmtId="3" fontId="31" fillId="34" borderId="25" xfId="0" applyNumberFormat="1" applyFont="1" applyFill="1" applyBorder="1" applyAlignment="1">
      <alignment vertical="center" wrapText="1"/>
    </xf>
    <xf numFmtId="0" fontId="28" fillId="0" borderId="27" xfId="52" applyFont="1" applyBorder="1" applyAlignment="1">
      <alignment horizontal="left" vertical="center"/>
      <protection/>
    </xf>
    <xf numFmtId="0" fontId="26" fillId="0" borderId="0" xfId="0" applyFont="1" applyAlignment="1">
      <alignment horizontal="left" vertical="center"/>
    </xf>
    <xf numFmtId="3" fontId="30" fillId="33" borderId="14" xfId="0" applyNumberFormat="1" applyFont="1" applyFill="1" applyBorder="1" applyAlignment="1">
      <alignment horizontal="right" vertical="center"/>
    </xf>
    <xf numFmtId="0" fontId="27" fillId="0" borderId="10" xfId="52" applyFont="1" applyBorder="1" applyAlignment="1">
      <alignment horizontal="left" vertical="center"/>
      <protection/>
    </xf>
    <xf numFmtId="0" fontId="27" fillId="33" borderId="14" xfId="52" applyFont="1" applyFill="1" applyBorder="1" applyAlignment="1">
      <alignment horizontal="center" vertical="center" wrapText="1"/>
      <protection/>
    </xf>
    <xf numFmtId="0" fontId="27" fillId="33" borderId="11" xfId="52" applyFont="1" applyFill="1" applyBorder="1" applyAlignment="1">
      <alignment horizontal="center" vertical="center" wrapText="1"/>
      <protection/>
    </xf>
    <xf numFmtId="0" fontId="33" fillId="33" borderId="11" xfId="52" applyFont="1" applyFill="1" applyBorder="1" applyAlignment="1">
      <alignment horizontal="center" vertical="center" wrapText="1"/>
      <protection/>
    </xf>
    <xf numFmtId="0" fontId="29" fillId="34" borderId="12" xfId="52" applyFont="1" applyFill="1" applyBorder="1" applyAlignment="1">
      <alignment horizontal="center" vertical="center"/>
      <protection/>
    </xf>
    <xf numFmtId="0" fontId="29" fillId="34" borderId="14" xfId="52" applyFont="1" applyFill="1" applyBorder="1" applyAlignment="1">
      <alignment horizontal="center" vertical="center"/>
      <protection/>
    </xf>
    <xf numFmtId="0" fontId="28" fillId="6" borderId="18" xfId="52" applyFont="1" applyFill="1" applyBorder="1" applyAlignment="1">
      <alignment horizontal="right" vertical="center"/>
      <protection/>
    </xf>
    <xf numFmtId="3" fontId="31" fillId="6" borderId="16" xfId="0" applyNumberFormat="1" applyFont="1" applyFill="1" applyBorder="1" applyAlignment="1">
      <alignment horizontal="right" vertical="center" wrapText="1"/>
    </xf>
    <xf numFmtId="3" fontId="28" fillId="6" borderId="16" xfId="52" applyNumberFormat="1" applyFont="1" applyFill="1" applyBorder="1" applyAlignment="1">
      <alignment horizontal="right" vertical="center"/>
      <protection/>
    </xf>
    <xf numFmtId="3" fontId="31" fillId="6" borderId="22" xfId="0" applyNumberFormat="1" applyFont="1" applyFill="1" applyBorder="1" applyAlignment="1">
      <alignment horizontal="right" vertical="center" wrapText="1"/>
    </xf>
    <xf numFmtId="3" fontId="28" fillId="6" borderId="21" xfId="52" applyNumberFormat="1" applyFont="1" applyFill="1" applyBorder="1" applyAlignment="1">
      <alignment horizontal="right" vertical="center"/>
      <protection/>
    </xf>
    <xf numFmtId="3" fontId="28" fillId="6" borderId="18" xfId="52" applyNumberFormat="1" applyFont="1" applyFill="1" applyBorder="1" applyAlignment="1">
      <alignment horizontal="right" vertical="center"/>
      <protection/>
    </xf>
    <xf numFmtId="0" fontId="28" fillId="6" borderId="0" xfId="52" applyFont="1" applyFill="1" applyBorder="1" applyAlignment="1">
      <alignment horizontal="left" vertical="center"/>
      <protection/>
    </xf>
    <xf numFmtId="3" fontId="31" fillId="6" borderId="25" xfId="0" applyNumberFormat="1" applyFont="1" applyFill="1" applyBorder="1" applyAlignment="1">
      <alignment vertical="center" wrapText="1"/>
    </xf>
    <xf numFmtId="0" fontId="27" fillId="0" borderId="10" xfId="52" applyFont="1" applyBorder="1" applyAlignment="1">
      <alignment horizontal="left" vertical="center"/>
      <protection/>
    </xf>
    <xf numFmtId="0" fontId="27" fillId="35" borderId="13" xfId="52" applyFont="1" applyFill="1" applyBorder="1" applyAlignment="1">
      <alignment horizontal="left" vertical="center"/>
      <protection/>
    </xf>
    <xf numFmtId="0" fontId="28" fillId="35" borderId="13" xfId="52" applyFont="1" applyFill="1" applyBorder="1" applyAlignment="1">
      <alignment horizontal="left" vertical="center"/>
      <protection/>
    </xf>
    <xf numFmtId="3" fontId="28" fillId="35" borderId="13" xfId="52" applyNumberFormat="1" applyFont="1" applyFill="1" applyBorder="1" applyAlignment="1">
      <alignment horizontal="right" vertical="center"/>
      <protection/>
    </xf>
    <xf numFmtId="0" fontId="28" fillId="35" borderId="13" xfId="52" applyFont="1" applyFill="1" applyBorder="1" applyAlignment="1">
      <alignment horizontal="right" vertical="center"/>
      <protection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28" fillId="0" borderId="11" xfId="0" applyFont="1" applyBorder="1" applyAlignment="1">
      <alignment horizontal="left" vertical="center" wrapText="1"/>
    </xf>
    <xf numFmtId="3" fontId="0" fillId="0" borderId="11" xfId="0" applyNumberFormat="1" applyBorder="1" applyAlignment="1">
      <alignment horizontal="center" vertical="center"/>
    </xf>
    <xf numFmtId="0" fontId="31" fillId="12" borderId="11" xfId="0" applyFont="1" applyFill="1" applyBorder="1" applyAlignment="1">
      <alignment horizontal="left" vertical="center" wrapText="1"/>
    </xf>
    <xf numFmtId="3" fontId="1" fillId="12" borderId="11" xfId="0" applyNumberFormat="1" applyFont="1" applyFill="1" applyBorder="1" applyAlignment="1">
      <alignment horizontal="center" vertical="center"/>
    </xf>
    <xf numFmtId="0" fontId="34" fillId="19" borderId="11" xfId="0" applyFont="1" applyFill="1" applyBorder="1" applyAlignment="1">
      <alignment horizontal="left" vertical="center" wrapText="1"/>
    </xf>
    <xf numFmtId="3" fontId="1" fillId="19" borderId="11" xfId="0" applyNumberFormat="1" applyFont="1" applyFill="1" applyBorder="1" applyAlignment="1">
      <alignment vertical="center"/>
    </xf>
    <xf numFmtId="3" fontId="0" fillId="3" borderId="11" xfId="0" applyNumberForma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vertical="center"/>
    </xf>
    <xf numFmtId="0" fontId="27" fillId="0" borderId="22" xfId="52" applyFont="1" applyBorder="1" applyAlignment="1">
      <alignment horizontal="left" vertical="center"/>
      <protection/>
    </xf>
    <xf numFmtId="0" fontId="0" fillId="36" borderId="11" xfId="0" applyFill="1" applyBorder="1" applyAlignment="1">
      <alignment horizontal="center" vertical="center"/>
    </xf>
    <xf numFmtId="3" fontId="32" fillId="36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35" fillId="12" borderId="11" xfId="0" applyFont="1" applyFill="1" applyBorder="1" applyAlignment="1">
      <alignment horizontal="left" vertical="center" wrapText="1"/>
    </xf>
    <xf numFmtId="0" fontId="36" fillId="3" borderId="11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26" fillId="36" borderId="11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left" vertical="center"/>
    </xf>
    <xf numFmtId="0" fontId="36" fillId="8" borderId="11" xfId="0" applyFont="1" applyFill="1" applyBorder="1" applyAlignment="1">
      <alignment horizontal="center" vertical="center" wrapText="1"/>
    </xf>
    <xf numFmtId="3" fontId="0" fillId="8" borderId="11" xfId="0" applyNumberFormat="1" applyFill="1" applyBorder="1" applyAlignment="1">
      <alignment horizontal="center" vertical="center"/>
    </xf>
    <xf numFmtId="3" fontId="1" fillId="8" borderId="11" xfId="0" applyNumberFormat="1" applyFont="1" applyFill="1" applyBorder="1" applyAlignment="1">
      <alignment horizontal="center" vertical="center"/>
    </xf>
    <xf numFmtId="3" fontId="1" fillId="8" borderId="11" xfId="0" applyNumberFormat="1" applyFont="1" applyFill="1" applyBorder="1" applyAlignment="1">
      <alignment vertical="center"/>
    </xf>
    <xf numFmtId="0" fontId="36" fillId="37" borderId="11" xfId="0" applyFont="1" applyFill="1" applyBorder="1" applyAlignment="1">
      <alignment horizontal="center" vertical="center" wrapText="1"/>
    </xf>
    <xf numFmtId="0" fontId="36" fillId="38" borderId="11" xfId="0" applyFont="1" applyFill="1" applyBorder="1" applyAlignment="1">
      <alignment horizontal="center" vertical="center" wrapText="1"/>
    </xf>
    <xf numFmtId="0" fontId="27" fillId="0" borderId="22" xfId="52" applyFont="1" applyBorder="1" applyAlignment="1">
      <alignment horizontal="left" vertical="center"/>
      <protection/>
    </xf>
    <xf numFmtId="0" fontId="28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left" vertical="center" wrapText="1"/>
    </xf>
    <xf numFmtId="0" fontId="30" fillId="12" borderId="11" xfId="0" applyFont="1" applyFill="1" applyBorder="1" applyAlignment="1">
      <alignment horizontal="left" vertical="center" wrapText="1"/>
    </xf>
    <xf numFmtId="0" fontId="27" fillId="0" borderId="16" xfId="52" applyFont="1" applyBorder="1" applyAlignment="1">
      <alignment vertical="center"/>
      <protection/>
    </xf>
    <xf numFmtId="0" fontId="27" fillId="0" borderId="11" xfId="52" applyFont="1" applyBorder="1" applyAlignment="1">
      <alignment vertical="center" wrapText="1"/>
      <protection/>
    </xf>
    <xf numFmtId="0" fontId="28" fillId="0" borderId="17" xfId="52" applyFont="1" applyBorder="1" applyAlignment="1">
      <alignment vertical="center"/>
      <protection/>
    </xf>
    <xf numFmtId="3" fontId="28" fillId="0" borderId="17" xfId="52" applyNumberFormat="1" applyFont="1" applyBorder="1" applyAlignment="1">
      <alignment vertical="center"/>
      <protection/>
    </xf>
    <xf numFmtId="3" fontId="28" fillId="0" borderId="28" xfId="52" applyNumberFormat="1" applyFont="1" applyBorder="1" applyAlignment="1">
      <alignment vertical="center"/>
      <protection/>
    </xf>
    <xf numFmtId="3" fontId="28" fillId="34" borderId="17" xfId="52" applyNumberFormat="1" applyFont="1" applyFill="1" applyBorder="1" applyAlignment="1">
      <alignment vertical="center"/>
      <protection/>
    </xf>
    <xf numFmtId="3" fontId="28" fillId="6" borderId="17" xfId="52" applyNumberFormat="1" applyFont="1" applyFill="1" applyBorder="1" applyAlignment="1">
      <alignment vertical="center"/>
      <protection/>
    </xf>
    <xf numFmtId="0" fontId="28" fillId="34" borderId="17" xfId="52" applyFont="1" applyFill="1" applyBorder="1" applyAlignment="1">
      <alignment vertical="center"/>
      <protection/>
    </xf>
    <xf numFmtId="0" fontId="28" fillId="0" borderId="15" xfId="52" applyFont="1" applyBorder="1" applyAlignment="1">
      <alignment vertical="center"/>
      <protection/>
    </xf>
    <xf numFmtId="3" fontId="28" fillId="0" borderId="15" xfId="52" applyNumberFormat="1" applyFont="1" applyBorder="1" applyAlignment="1">
      <alignment vertical="center"/>
      <protection/>
    </xf>
    <xf numFmtId="3" fontId="28" fillId="0" borderId="29" xfId="52" applyNumberFormat="1" applyFont="1" applyBorder="1" applyAlignment="1">
      <alignment vertical="center"/>
      <protection/>
    </xf>
    <xf numFmtId="3" fontId="28" fillId="34" borderId="15" xfId="52" applyNumberFormat="1" applyFont="1" applyFill="1" applyBorder="1" applyAlignment="1">
      <alignment vertical="center"/>
      <protection/>
    </xf>
    <xf numFmtId="3" fontId="28" fillId="6" borderId="15" xfId="52" applyNumberFormat="1" applyFont="1" applyFill="1" applyBorder="1" applyAlignment="1">
      <alignment vertical="center"/>
      <protection/>
    </xf>
    <xf numFmtId="0" fontId="28" fillId="34" borderId="15" xfId="52" applyFont="1" applyFill="1" applyBorder="1" applyAlignment="1">
      <alignment vertical="center"/>
      <protection/>
    </xf>
    <xf numFmtId="0" fontId="0" fillId="0" borderId="11" xfId="0" applyBorder="1" applyAlignment="1">
      <alignment horizontal="left" vertical="center"/>
    </xf>
    <xf numFmtId="0" fontId="28" fillId="0" borderId="12" xfId="52" applyFont="1" applyBorder="1" applyAlignment="1">
      <alignment vertical="center"/>
      <protection/>
    </xf>
    <xf numFmtId="0" fontId="28" fillId="0" borderId="13" xfId="52" applyFont="1" applyBorder="1" applyAlignment="1">
      <alignment vertical="center"/>
      <protection/>
    </xf>
    <xf numFmtId="3" fontId="28" fillId="0" borderId="13" xfId="52" applyNumberFormat="1" applyFont="1" applyBorder="1" applyAlignment="1">
      <alignment vertical="center"/>
      <protection/>
    </xf>
    <xf numFmtId="3" fontId="28" fillId="34" borderId="13" xfId="52" applyNumberFormat="1" applyFont="1" applyFill="1" applyBorder="1" applyAlignment="1">
      <alignment vertical="center"/>
      <protection/>
    </xf>
    <xf numFmtId="3" fontId="28" fillId="6" borderId="13" xfId="52" applyNumberFormat="1" applyFont="1" applyFill="1" applyBorder="1" applyAlignment="1">
      <alignment vertical="center"/>
      <protection/>
    </xf>
    <xf numFmtId="0" fontId="28" fillId="34" borderId="13" xfId="52" applyFont="1" applyFill="1" applyBorder="1" applyAlignment="1">
      <alignment vertical="center"/>
      <protection/>
    </xf>
    <xf numFmtId="3" fontId="28" fillId="34" borderId="14" xfId="52" applyNumberFormat="1" applyFont="1" applyFill="1" applyBorder="1" applyAlignment="1">
      <alignment vertical="center"/>
      <protection/>
    </xf>
    <xf numFmtId="0" fontId="30" fillId="0" borderId="30" xfId="52" applyFont="1" applyBorder="1" applyAlignment="1">
      <alignment horizontal="left" vertical="center"/>
      <protection/>
    </xf>
    <xf numFmtId="3" fontId="30" fillId="0" borderId="30" xfId="52" applyNumberFormat="1" applyFont="1" applyBorder="1" applyAlignment="1">
      <alignment horizontal="right" vertical="center"/>
      <protection/>
    </xf>
    <xf numFmtId="3" fontId="30" fillId="0" borderId="31" xfId="52" applyNumberFormat="1" applyFont="1" applyBorder="1" applyAlignment="1">
      <alignment horizontal="right" vertical="center"/>
      <protection/>
    </xf>
    <xf numFmtId="0" fontId="31" fillId="0" borderId="20" xfId="52" applyFont="1" applyBorder="1" applyAlignment="1">
      <alignment horizontal="center" vertical="center"/>
      <protection/>
    </xf>
    <xf numFmtId="0" fontId="31" fillId="0" borderId="24" xfId="52" applyFont="1" applyBorder="1" applyAlignment="1">
      <alignment horizontal="center" vertical="center"/>
      <protection/>
    </xf>
    <xf numFmtId="0" fontId="27" fillId="0" borderId="10" xfId="52" applyFont="1" applyBorder="1" applyAlignment="1">
      <alignment horizontal="left" vertical="center"/>
      <protection/>
    </xf>
    <xf numFmtId="0" fontId="27" fillId="0" borderId="22" xfId="52" applyFont="1" applyBorder="1" applyAlignment="1">
      <alignment horizontal="left" vertical="center"/>
      <protection/>
    </xf>
    <xf numFmtId="0" fontId="26" fillId="0" borderId="22" xfId="0" applyFont="1" applyBorder="1" applyAlignment="1">
      <alignment horizontal="left" vertical="center"/>
    </xf>
    <xf numFmtId="0" fontId="30" fillId="0" borderId="30" xfId="52" applyFont="1" applyBorder="1" applyAlignment="1">
      <alignment horizontal="left" vertical="center"/>
      <protection/>
    </xf>
    <xf numFmtId="3" fontId="28" fillId="0" borderId="0" xfId="52" applyNumberFormat="1" applyFont="1" applyBorder="1" applyAlignment="1">
      <alignment horizontal="right" vertical="center"/>
      <protection/>
    </xf>
    <xf numFmtId="3" fontId="28" fillId="34" borderId="0" xfId="52" applyNumberFormat="1" applyFont="1" applyFill="1" applyBorder="1" applyAlignment="1">
      <alignment horizontal="right" vertical="center"/>
      <protection/>
    </xf>
    <xf numFmtId="3" fontId="28" fillId="6" borderId="0" xfId="52" applyNumberFormat="1" applyFont="1" applyFill="1" applyBorder="1" applyAlignment="1">
      <alignment horizontal="right" vertical="center"/>
      <protection/>
    </xf>
    <xf numFmtId="0" fontId="28" fillId="34" borderId="0" xfId="52" applyFont="1" applyFill="1" applyBorder="1" applyAlignment="1">
      <alignment horizontal="right" vertical="center"/>
      <protection/>
    </xf>
    <xf numFmtId="0" fontId="28" fillId="6" borderId="0" xfId="52" applyFont="1" applyFill="1" applyBorder="1" applyAlignment="1">
      <alignment horizontal="right" vertical="center"/>
      <protection/>
    </xf>
    <xf numFmtId="3" fontId="28" fillId="34" borderId="27" xfId="52" applyNumberFormat="1" applyFont="1" applyFill="1" applyBorder="1" applyAlignment="1">
      <alignment horizontal="right" vertical="center"/>
      <protection/>
    </xf>
    <xf numFmtId="0" fontId="28" fillId="0" borderId="24" xfId="52" applyFont="1" applyBorder="1" applyAlignment="1">
      <alignment horizontal="left" vertical="center"/>
      <protection/>
    </xf>
    <xf numFmtId="3" fontId="28" fillId="0" borderId="24" xfId="52" applyNumberFormat="1" applyFont="1" applyBorder="1" applyAlignment="1">
      <alignment horizontal="right" vertical="center"/>
      <protection/>
    </xf>
    <xf numFmtId="0" fontId="27" fillId="0" borderId="30" xfId="0" applyFont="1" applyBorder="1" applyAlignment="1">
      <alignment horizontal="left" vertical="center"/>
    </xf>
    <xf numFmtId="0" fontId="27" fillId="0" borderId="30" xfId="52" applyFont="1" applyBorder="1" applyAlignment="1">
      <alignment horizontal="left" vertical="center"/>
      <protection/>
    </xf>
    <xf numFmtId="0" fontId="28" fillId="0" borderId="30" xfId="52" applyFont="1" applyBorder="1" applyAlignment="1">
      <alignment horizontal="left" vertical="center"/>
      <protection/>
    </xf>
    <xf numFmtId="3" fontId="28" fillId="0" borderId="30" xfId="52" applyNumberFormat="1" applyFont="1" applyBorder="1" applyAlignment="1">
      <alignment horizontal="right" vertical="center"/>
      <protection/>
    </xf>
    <xf numFmtId="0" fontId="27" fillId="0" borderId="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 wrapText="1"/>
    </xf>
    <xf numFmtId="3" fontId="31" fillId="0" borderId="10" xfId="0" applyNumberFormat="1" applyFont="1" applyBorder="1" applyAlignment="1">
      <alignment horizontal="right" vertical="center" wrapText="1"/>
    </xf>
    <xf numFmtId="3" fontId="31" fillId="0" borderId="32" xfId="0" applyNumberFormat="1" applyFont="1" applyBorder="1" applyAlignment="1">
      <alignment horizontal="right" vertical="center" wrapText="1"/>
    </xf>
    <xf numFmtId="3" fontId="31" fillId="34" borderId="10" xfId="0" applyNumberFormat="1" applyFont="1" applyFill="1" applyBorder="1" applyAlignment="1">
      <alignment horizontal="right" vertical="center" wrapText="1"/>
    </xf>
    <xf numFmtId="3" fontId="31" fillId="6" borderId="10" xfId="0" applyNumberFormat="1" applyFont="1" applyFill="1" applyBorder="1" applyAlignment="1">
      <alignment horizontal="right" vertical="center" wrapText="1"/>
    </xf>
    <xf numFmtId="0" fontId="28" fillId="0" borderId="18" xfId="52" applyFont="1" applyBorder="1" applyAlignment="1">
      <alignment vertical="center"/>
      <protection/>
    </xf>
    <xf numFmtId="3" fontId="28" fillId="0" borderId="18" xfId="52" applyNumberFormat="1" applyFont="1" applyBorder="1" applyAlignment="1">
      <alignment vertical="center"/>
      <protection/>
    </xf>
    <xf numFmtId="3" fontId="28" fillId="0" borderId="19" xfId="52" applyNumberFormat="1" applyFont="1" applyBorder="1" applyAlignment="1">
      <alignment vertical="center"/>
      <protection/>
    </xf>
    <xf numFmtId="3" fontId="28" fillId="34" borderId="18" xfId="52" applyNumberFormat="1" applyFont="1" applyFill="1" applyBorder="1" applyAlignment="1">
      <alignment vertical="center"/>
      <protection/>
    </xf>
    <xf numFmtId="3" fontId="28" fillId="6" borderId="18" xfId="52" applyNumberFormat="1" applyFont="1" applyFill="1" applyBorder="1" applyAlignment="1">
      <alignment vertical="center"/>
      <protection/>
    </xf>
    <xf numFmtId="0" fontId="28" fillId="34" borderId="18" xfId="52" applyFont="1" applyFill="1" applyBorder="1" applyAlignment="1">
      <alignment vertical="center"/>
      <protection/>
    </xf>
    <xf numFmtId="3" fontId="28" fillId="35" borderId="30" xfId="52" applyNumberFormat="1" applyFont="1" applyFill="1" applyBorder="1" applyAlignment="1">
      <alignment horizontal="right" vertical="center"/>
      <protection/>
    </xf>
    <xf numFmtId="0" fontId="28" fillId="35" borderId="30" xfId="52" applyFont="1" applyFill="1" applyBorder="1" applyAlignment="1">
      <alignment horizontal="right" vertical="center"/>
      <protection/>
    </xf>
    <xf numFmtId="3" fontId="28" fillId="35" borderId="0" xfId="52" applyNumberFormat="1" applyFont="1" applyFill="1" applyBorder="1" applyAlignment="1">
      <alignment horizontal="right" vertical="center"/>
      <protection/>
    </xf>
    <xf numFmtId="0" fontId="28" fillId="35" borderId="0" xfId="52" applyFont="1" applyFill="1" applyBorder="1" applyAlignment="1">
      <alignment horizontal="right" vertical="center"/>
      <protection/>
    </xf>
    <xf numFmtId="165" fontId="28" fillId="0" borderId="0" xfId="0" applyNumberFormat="1" applyFont="1" applyBorder="1" applyAlignment="1">
      <alignment horizontal="center" vertical="center"/>
    </xf>
    <xf numFmtId="0" fontId="28" fillId="0" borderId="30" xfId="52" applyFont="1" applyBorder="1" applyAlignment="1">
      <alignment vertical="center"/>
      <protection/>
    </xf>
    <xf numFmtId="3" fontId="28" fillId="0" borderId="30" xfId="52" applyNumberFormat="1" applyFont="1" applyBorder="1" applyAlignment="1">
      <alignment vertical="center"/>
      <protection/>
    </xf>
    <xf numFmtId="0" fontId="28" fillId="0" borderId="0" xfId="52" applyFont="1" applyBorder="1" applyAlignment="1">
      <alignment vertical="center"/>
      <protection/>
    </xf>
    <xf numFmtId="3" fontId="28" fillId="0" borderId="0" xfId="52" applyNumberFormat="1" applyFont="1" applyBorder="1" applyAlignment="1">
      <alignment vertical="center"/>
      <protection/>
    </xf>
    <xf numFmtId="3" fontId="28" fillId="35" borderId="30" xfId="52" applyNumberFormat="1" applyFont="1" applyFill="1" applyBorder="1" applyAlignment="1">
      <alignment vertical="center"/>
      <protection/>
    </xf>
    <xf numFmtId="0" fontId="28" fillId="35" borderId="30" xfId="52" applyFont="1" applyFill="1" applyBorder="1" applyAlignment="1">
      <alignment vertical="center"/>
      <protection/>
    </xf>
    <xf numFmtId="3" fontId="28" fillId="35" borderId="0" xfId="52" applyNumberFormat="1" applyFont="1" applyFill="1" applyBorder="1" applyAlignment="1">
      <alignment vertical="center"/>
      <protection/>
    </xf>
    <xf numFmtId="0" fontId="28" fillId="35" borderId="0" xfId="52" applyFont="1" applyFill="1" applyBorder="1" applyAlignment="1">
      <alignment vertical="center"/>
      <protection/>
    </xf>
    <xf numFmtId="0" fontId="27" fillId="0" borderId="25" xfId="52" applyFont="1" applyBorder="1" applyAlignment="1">
      <alignment horizontal="left" vertical="center"/>
      <protection/>
    </xf>
    <xf numFmtId="0" fontId="27" fillId="0" borderId="21" xfId="0" applyFont="1" applyBorder="1" applyAlignment="1">
      <alignment horizontal="left" vertical="center" wrapText="1"/>
    </xf>
    <xf numFmtId="0" fontId="27" fillId="6" borderId="11" xfId="52" applyFont="1" applyFill="1" applyBorder="1" applyAlignment="1">
      <alignment horizontal="center" vertical="center" wrapText="1"/>
      <protection/>
    </xf>
    <xf numFmtId="0" fontId="31" fillId="0" borderId="12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7" fillId="0" borderId="10" xfId="52" applyFont="1" applyBorder="1" applyAlignment="1">
      <alignment horizontal="left" vertical="center"/>
      <protection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31" fillId="0" borderId="33" xfId="52" applyFont="1" applyBorder="1" applyAlignment="1">
      <alignment horizontal="center" vertical="center"/>
      <protection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7" fillId="0" borderId="22" xfId="52" applyFont="1" applyBorder="1" applyAlignment="1">
      <alignment horizontal="left" vertical="center"/>
      <protection/>
    </xf>
    <xf numFmtId="0" fontId="26" fillId="0" borderId="22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31" fillId="0" borderId="23" xfId="52" applyFont="1" applyBorder="1" applyAlignment="1">
      <alignment horizontal="center" vertical="center"/>
      <protection/>
    </xf>
    <xf numFmtId="0" fontId="31" fillId="0" borderId="35" xfId="52" applyFont="1" applyBorder="1" applyAlignment="1">
      <alignment horizontal="center" vertical="center"/>
      <protection/>
    </xf>
    <xf numFmtId="0" fontId="31" fillId="0" borderId="36" xfId="52" applyFont="1" applyBorder="1" applyAlignment="1">
      <alignment horizontal="center" vertical="center"/>
      <protection/>
    </xf>
    <xf numFmtId="0" fontId="31" fillId="0" borderId="12" xfId="52" applyFont="1" applyBorder="1" applyAlignment="1">
      <alignment horizontal="center" vertical="center"/>
      <protection/>
    </xf>
    <xf numFmtId="0" fontId="31" fillId="0" borderId="13" xfId="52" applyFont="1" applyBorder="1" applyAlignment="1">
      <alignment horizontal="center" vertical="center"/>
      <protection/>
    </xf>
    <xf numFmtId="0" fontId="31" fillId="0" borderId="14" xfId="52" applyFont="1" applyBorder="1" applyAlignment="1">
      <alignment horizontal="center" vertical="center"/>
      <protection/>
    </xf>
    <xf numFmtId="0" fontId="31" fillId="0" borderId="37" xfId="52" applyFont="1" applyBorder="1" applyAlignment="1">
      <alignment horizontal="center" vertical="center"/>
      <protection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31" fillId="0" borderId="12" xfId="52" applyFont="1" applyBorder="1" applyAlignment="1">
      <alignment horizontal="left" vertical="center"/>
      <protection/>
    </xf>
    <xf numFmtId="0" fontId="31" fillId="0" borderId="14" xfId="52" applyFont="1" applyBorder="1" applyAlignment="1">
      <alignment horizontal="left" vertical="center"/>
      <protection/>
    </xf>
    <xf numFmtId="0" fontId="30" fillId="0" borderId="32" xfId="52" applyFont="1" applyBorder="1" applyAlignment="1">
      <alignment horizontal="left" vertical="center"/>
      <protection/>
    </xf>
    <xf numFmtId="0" fontId="30" fillId="0" borderId="30" xfId="52" applyFont="1" applyBorder="1" applyAlignment="1">
      <alignment horizontal="left" vertical="center"/>
      <protection/>
    </xf>
    <xf numFmtId="0" fontId="30" fillId="0" borderId="31" xfId="52" applyFont="1" applyBorder="1" applyAlignment="1">
      <alignment horizontal="left" vertical="center"/>
      <protection/>
    </xf>
    <xf numFmtId="0" fontId="28" fillId="0" borderId="10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31" fillId="0" borderId="39" xfId="52" applyFont="1" applyBorder="1" applyAlignment="1">
      <alignment horizontal="center" vertical="center"/>
      <protection/>
    </xf>
    <xf numFmtId="0" fontId="31" fillId="0" borderId="40" xfId="52" applyFont="1" applyBorder="1" applyAlignment="1">
      <alignment horizontal="center" vertical="center"/>
      <protection/>
    </xf>
    <xf numFmtId="0" fontId="27" fillId="35" borderId="11" xfId="52" applyFont="1" applyFill="1" applyBorder="1" applyAlignment="1">
      <alignment horizontal="center" vertical="center" wrapText="1"/>
      <protection/>
    </xf>
    <xf numFmtId="0" fontId="29" fillId="6" borderId="11" xfId="52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7" fillId="35" borderId="12" xfId="52" applyFont="1" applyFill="1" applyBorder="1" applyAlignment="1">
      <alignment horizontal="center" vertical="center" wrapText="1"/>
      <protection/>
    </xf>
    <xf numFmtId="0" fontId="27" fillId="33" borderId="11" xfId="52" applyFont="1" applyFill="1" applyBorder="1" applyAlignment="1">
      <alignment horizontal="center" vertical="center"/>
      <protection/>
    </xf>
    <xf numFmtId="0" fontId="27" fillId="35" borderId="11" xfId="52" applyFont="1" applyFill="1" applyBorder="1" applyAlignment="1">
      <alignment horizontal="center" vertical="center"/>
      <protection/>
    </xf>
    <xf numFmtId="0" fontId="31" fillId="0" borderId="32" xfId="52" applyFont="1" applyBorder="1" applyAlignment="1">
      <alignment horizontal="center" vertical="center"/>
      <protection/>
    </xf>
    <xf numFmtId="0" fontId="31" fillId="0" borderId="30" xfId="52" applyFont="1" applyBorder="1" applyAlignment="1">
      <alignment horizontal="center" vertical="center"/>
      <protection/>
    </xf>
    <xf numFmtId="0" fontId="31" fillId="0" borderId="31" xfId="52" applyFont="1" applyBorder="1" applyAlignment="1">
      <alignment horizontal="center" vertical="center"/>
      <protection/>
    </xf>
    <xf numFmtId="0" fontId="27" fillId="6" borderId="10" xfId="52" applyFont="1" applyFill="1" applyBorder="1" applyAlignment="1">
      <alignment horizontal="center" vertical="center" wrapText="1"/>
      <protection/>
    </xf>
    <xf numFmtId="0" fontId="0" fillId="6" borderId="25" xfId="0" applyFill="1" applyBorder="1" applyAlignment="1">
      <alignment horizontal="center" vertical="center" wrapText="1"/>
    </xf>
    <xf numFmtId="0" fontId="27" fillId="33" borderId="10" xfId="52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27" fillId="33" borderId="11" xfId="52" applyFont="1" applyFill="1" applyBorder="1" applyAlignment="1">
      <alignment horizontal="center" vertical="center" wrapText="1"/>
      <protection/>
    </xf>
    <xf numFmtId="0" fontId="35" fillId="33" borderId="11" xfId="52" applyFont="1" applyFill="1" applyBorder="1" applyAlignment="1">
      <alignment horizontal="center" vertical="center"/>
      <protection/>
    </xf>
    <xf numFmtId="0" fontId="27" fillId="33" borderId="12" xfId="52" applyFont="1" applyFill="1" applyBorder="1" applyAlignment="1">
      <alignment horizontal="center" vertical="center" wrapText="1"/>
      <protection/>
    </xf>
    <xf numFmtId="0" fontId="27" fillId="35" borderId="12" xfId="52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left" vertical="top" wrapText="1"/>
    </xf>
    <xf numFmtId="0" fontId="32" fillId="0" borderId="0" xfId="52" applyFont="1" applyAlignment="1">
      <alignment horizontal="center" vertical="center"/>
      <protection/>
    </xf>
    <xf numFmtId="0" fontId="27" fillId="33" borderId="14" xfId="52" applyFont="1" applyFill="1" applyBorder="1" applyAlignment="1">
      <alignment horizontal="center" vertical="center" wrapText="1"/>
      <protection/>
    </xf>
    <xf numFmtId="165" fontId="28" fillId="0" borderId="10" xfId="0" applyNumberFormat="1" applyFont="1" applyBorder="1" applyAlignment="1">
      <alignment horizontal="center" vertical="center"/>
    </xf>
    <xf numFmtId="165" fontId="28" fillId="0" borderId="22" xfId="0" applyNumberFormat="1" applyFont="1" applyBorder="1" applyAlignment="1">
      <alignment horizontal="center" vertical="center"/>
    </xf>
    <xf numFmtId="165" fontId="28" fillId="0" borderId="25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32" fillId="33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1">
      <selection activeCell="R6" sqref="R6:AJ8"/>
    </sheetView>
  </sheetViews>
  <sheetFormatPr defaultColWidth="9.00390625" defaultRowHeight="12.75"/>
  <cols>
    <col min="1" max="1" width="2.875" style="1" customWidth="1"/>
    <col min="2" max="2" width="8.25390625" style="1" customWidth="1"/>
    <col min="3" max="3" width="6.875" style="1" customWidth="1"/>
    <col min="4" max="4" width="6.75390625" style="1" customWidth="1"/>
    <col min="5" max="5" width="10.00390625" style="1" customWidth="1"/>
    <col min="6" max="6" width="9.75390625" style="1" customWidth="1"/>
    <col min="7" max="7" width="9.875" style="1" customWidth="1"/>
    <col min="8" max="8" width="9.75390625" style="1" customWidth="1"/>
    <col min="9" max="9" width="8.25390625" style="1" customWidth="1"/>
    <col min="10" max="10" width="9.00390625" style="1" customWidth="1"/>
    <col min="11" max="11" width="6.75390625" style="1" customWidth="1"/>
    <col min="12" max="12" width="8.625" style="1" customWidth="1"/>
    <col min="13" max="13" width="9.25390625" style="1" customWidth="1"/>
    <col min="14" max="14" width="9.75390625" style="1" customWidth="1"/>
    <col min="15" max="15" width="7.125" style="1" customWidth="1"/>
    <col min="16" max="16" width="6.75390625" style="1" customWidth="1"/>
    <col min="17" max="17" width="9.00390625" style="1" customWidth="1"/>
    <col min="18" max="16384" width="9.125" style="1" customWidth="1"/>
  </cols>
  <sheetData>
    <row r="1" spans="1:17" ht="54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36" t="s">
        <v>93</v>
      </c>
      <c r="O1" s="236"/>
      <c r="P1" s="236"/>
      <c r="Q1" s="236"/>
    </row>
    <row r="2" spans="1:17" ht="15" customHeight="1">
      <c r="A2" s="237" t="s">
        <v>87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</row>
    <row r="3" spans="1:17" ht="5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0.5" customHeight="1">
      <c r="A4" s="224" t="s">
        <v>0</v>
      </c>
      <c r="B4" s="224" t="s">
        <v>1</v>
      </c>
      <c r="C4" s="219" t="s">
        <v>2</v>
      </c>
      <c r="D4" s="219" t="s">
        <v>34</v>
      </c>
      <c r="E4" s="219" t="s">
        <v>3</v>
      </c>
      <c r="F4" s="224" t="s">
        <v>4</v>
      </c>
      <c r="G4" s="235"/>
      <c r="H4" s="233" t="s">
        <v>5</v>
      </c>
      <c r="I4" s="233"/>
      <c r="J4" s="233"/>
      <c r="K4" s="233"/>
      <c r="L4" s="233"/>
      <c r="M4" s="233"/>
      <c r="N4" s="233"/>
      <c r="O4" s="233"/>
      <c r="P4" s="233"/>
      <c r="Q4" s="233"/>
    </row>
    <row r="5" spans="1:17" ht="10.5" customHeight="1">
      <c r="A5" s="224"/>
      <c r="B5" s="224"/>
      <c r="C5" s="219"/>
      <c r="D5" s="219"/>
      <c r="E5" s="219"/>
      <c r="F5" s="219" t="s">
        <v>27</v>
      </c>
      <c r="G5" s="222" t="s">
        <v>35</v>
      </c>
      <c r="H5" s="233" t="s">
        <v>77</v>
      </c>
      <c r="I5" s="233"/>
      <c r="J5" s="233"/>
      <c r="K5" s="233"/>
      <c r="L5" s="233"/>
      <c r="M5" s="233"/>
      <c r="N5" s="233"/>
      <c r="O5" s="233"/>
      <c r="P5" s="233"/>
      <c r="Q5" s="233"/>
    </row>
    <row r="6" spans="1:17" ht="11.25" customHeight="1">
      <c r="A6" s="224"/>
      <c r="B6" s="224"/>
      <c r="C6" s="219"/>
      <c r="D6" s="219"/>
      <c r="E6" s="219"/>
      <c r="F6" s="219"/>
      <c r="G6" s="222"/>
      <c r="H6" s="232" t="s">
        <v>21</v>
      </c>
      <c r="I6" s="223" t="s">
        <v>6</v>
      </c>
      <c r="J6" s="223"/>
      <c r="K6" s="223"/>
      <c r="L6" s="223"/>
      <c r="M6" s="223"/>
      <c r="N6" s="223"/>
      <c r="O6" s="223"/>
      <c r="P6" s="223"/>
      <c r="Q6" s="223"/>
    </row>
    <row r="7" spans="1:17" s="2" customFormat="1" ht="12.75">
      <c r="A7" s="224"/>
      <c r="B7" s="224"/>
      <c r="C7" s="219"/>
      <c r="D7" s="219"/>
      <c r="E7" s="219"/>
      <c r="F7" s="219"/>
      <c r="G7" s="222"/>
      <c r="H7" s="232"/>
      <c r="I7" s="223" t="s">
        <v>7</v>
      </c>
      <c r="J7" s="223"/>
      <c r="K7" s="223"/>
      <c r="L7" s="223"/>
      <c r="M7" s="223"/>
      <c r="N7" s="223" t="s">
        <v>8</v>
      </c>
      <c r="O7" s="223"/>
      <c r="P7" s="223"/>
      <c r="Q7" s="223"/>
    </row>
    <row r="8" spans="1:17" ht="18">
      <c r="A8" s="224"/>
      <c r="B8" s="224"/>
      <c r="C8" s="219"/>
      <c r="D8" s="219"/>
      <c r="E8" s="219"/>
      <c r="F8" s="219"/>
      <c r="G8" s="222"/>
      <c r="H8" s="232"/>
      <c r="I8" s="234" t="s">
        <v>18</v>
      </c>
      <c r="J8" s="238"/>
      <c r="K8" s="223" t="s">
        <v>9</v>
      </c>
      <c r="L8" s="223"/>
      <c r="M8" s="223"/>
      <c r="N8" s="61" t="s">
        <v>19</v>
      </c>
      <c r="O8" s="232" t="s">
        <v>9</v>
      </c>
      <c r="P8" s="232"/>
      <c r="Q8" s="232"/>
    </row>
    <row r="9" spans="1:17" ht="12.75">
      <c r="A9" s="224"/>
      <c r="B9" s="224"/>
      <c r="C9" s="219"/>
      <c r="D9" s="219"/>
      <c r="E9" s="219"/>
      <c r="F9" s="219"/>
      <c r="G9" s="222"/>
      <c r="H9" s="234"/>
      <c r="I9" s="228" t="s">
        <v>39</v>
      </c>
      <c r="J9" s="228" t="s">
        <v>40</v>
      </c>
      <c r="K9" s="230" t="s">
        <v>10</v>
      </c>
      <c r="L9" s="223" t="s">
        <v>12</v>
      </c>
      <c r="M9" s="223"/>
      <c r="N9" s="60"/>
      <c r="O9" s="61"/>
      <c r="P9" s="61"/>
      <c r="Q9" s="61"/>
    </row>
    <row r="10" spans="1:17" ht="30">
      <c r="A10" s="224"/>
      <c r="B10" s="224"/>
      <c r="C10" s="219"/>
      <c r="D10" s="219"/>
      <c r="E10" s="219"/>
      <c r="F10" s="219"/>
      <c r="G10" s="222"/>
      <c r="H10" s="234"/>
      <c r="I10" s="229"/>
      <c r="J10" s="229"/>
      <c r="K10" s="231"/>
      <c r="L10" s="180" t="s">
        <v>39</v>
      </c>
      <c r="M10" s="180" t="s">
        <v>40</v>
      </c>
      <c r="N10" s="60"/>
      <c r="O10" s="62" t="s">
        <v>11</v>
      </c>
      <c r="P10" s="6" t="s">
        <v>10</v>
      </c>
      <c r="Q10" s="6" t="s">
        <v>12</v>
      </c>
    </row>
    <row r="11" spans="1:17" ht="10.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8">
        <v>7</v>
      </c>
      <c r="H11" s="63">
        <v>8</v>
      </c>
      <c r="I11" s="220">
        <v>9</v>
      </c>
      <c r="J11" s="221"/>
      <c r="K11" s="9">
        <v>10</v>
      </c>
      <c r="L11" s="220">
        <v>11</v>
      </c>
      <c r="M11" s="221"/>
      <c r="N11" s="64">
        <v>12</v>
      </c>
      <c r="O11" s="9">
        <v>13</v>
      </c>
      <c r="P11" s="9">
        <v>14</v>
      </c>
      <c r="Q11" s="9">
        <v>15</v>
      </c>
    </row>
    <row r="12" spans="1:17" ht="18" customHeight="1">
      <c r="A12" s="10"/>
      <c r="B12" s="11" t="s">
        <v>13</v>
      </c>
      <c r="C12" s="12"/>
      <c r="D12" s="13"/>
      <c r="E12" s="14">
        <f aca="true" t="shared" si="0" ref="E12:Q12">E19+E15+E23</f>
        <v>1108278</v>
      </c>
      <c r="F12" s="14">
        <f t="shared" si="0"/>
        <v>183188</v>
      </c>
      <c r="G12" s="14">
        <f t="shared" si="0"/>
        <v>925090</v>
      </c>
      <c r="H12" s="14">
        <f t="shared" si="0"/>
        <v>1093649</v>
      </c>
      <c r="I12" s="14">
        <f t="shared" si="0"/>
        <v>163251</v>
      </c>
      <c r="J12" s="14">
        <f t="shared" si="0"/>
        <v>5308</v>
      </c>
      <c r="K12" s="14">
        <f t="shared" si="0"/>
        <v>0</v>
      </c>
      <c r="L12" s="14">
        <f t="shared" si="0"/>
        <v>163251</v>
      </c>
      <c r="M12" s="14">
        <f t="shared" si="0"/>
        <v>5308</v>
      </c>
      <c r="N12" s="14">
        <f t="shared" si="0"/>
        <v>925090</v>
      </c>
      <c r="O12" s="14">
        <f t="shared" si="0"/>
        <v>0</v>
      </c>
      <c r="P12" s="14">
        <f t="shared" si="0"/>
        <v>0</v>
      </c>
      <c r="Q12" s="14">
        <f t="shared" si="0"/>
        <v>925090</v>
      </c>
    </row>
    <row r="13" spans="1:17" ht="18" customHeight="1">
      <c r="A13" s="73"/>
      <c r="B13" s="59" t="s">
        <v>15</v>
      </c>
      <c r="C13" s="225" t="s">
        <v>20</v>
      </c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7"/>
    </row>
    <row r="14" spans="1:17" ht="30.75" customHeight="1">
      <c r="A14" s="191" t="s">
        <v>14</v>
      </c>
      <c r="B14" s="16" t="s">
        <v>16</v>
      </c>
      <c r="C14" s="209" t="s">
        <v>49</v>
      </c>
      <c r="D14" s="210"/>
      <c r="E14" s="183" t="s">
        <v>51</v>
      </c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5"/>
    </row>
    <row r="15" spans="1:17" ht="13.5" customHeight="1">
      <c r="A15" s="192"/>
      <c r="B15" s="17" t="s">
        <v>17</v>
      </c>
      <c r="C15" s="18"/>
      <c r="D15" s="19"/>
      <c r="E15" s="27">
        <f>SUM(E16:E17)</f>
        <v>7667</v>
      </c>
      <c r="F15" s="27">
        <f>SUM(F16:F17)</f>
        <v>7667</v>
      </c>
      <c r="G15" s="28">
        <f>SUM(G16:G17)</f>
        <v>0</v>
      </c>
      <c r="H15" s="29">
        <f>SUM(H16:H17)</f>
        <v>5308</v>
      </c>
      <c r="I15" s="66">
        <f>SUM(I16:I17)</f>
        <v>0</v>
      </c>
      <c r="J15" s="66">
        <f>J16</f>
        <v>5308</v>
      </c>
      <c r="K15" s="29"/>
      <c r="L15" s="66">
        <f>L16</f>
        <v>0</v>
      </c>
      <c r="M15" s="66">
        <f>M16</f>
        <v>5308</v>
      </c>
      <c r="N15" s="29"/>
      <c r="O15" s="29"/>
      <c r="P15" s="29"/>
      <c r="Q15" s="29"/>
    </row>
    <row r="16" spans="1:17" ht="12.75" customHeight="1">
      <c r="A16" s="192"/>
      <c r="B16" s="20" t="s">
        <v>78</v>
      </c>
      <c r="C16" s="21"/>
      <c r="D16" s="18"/>
      <c r="E16" s="30">
        <f>F16+G16</f>
        <v>5308</v>
      </c>
      <c r="F16" s="30">
        <f>I16+J16</f>
        <v>5308</v>
      </c>
      <c r="G16" s="31">
        <f>N16</f>
        <v>0</v>
      </c>
      <c r="H16" s="32">
        <f>I16+N16+J16</f>
        <v>5308</v>
      </c>
      <c r="I16" s="67">
        <f>L16</f>
        <v>0</v>
      </c>
      <c r="J16" s="67">
        <f>M16</f>
        <v>5308</v>
      </c>
      <c r="K16" s="32"/>
      <c r="L16" s="67"/>
      <c r="M16" s="67">
        <v>5308</v>
      </c>
      <c r="N16" s="32"/>
      <c r="O16" s="32"/>
      <c r="P16" s="32"/>
      <c r="Q16" s="32"/>
    </row>
    <row r="17" spans="1:17" ht="12.75" customHeight="1">
      <c r="A17" s="193"/>
      <c r="B17" s="23" t="s">
        <v>28</v>
      </c>
      <c r="C17" s="24"/>
      <c r="D17" s="24"/>
      <c r="E17" s="25">
        <f>F17+G17</f>
        <v>2359</v>
      </c>
      <c r="F17" s="25">
        <v>2359</v>
      </c>
      <c r="G17" s="26"/>
      <c r="H17" s="50"/>
      <c r="I17" s="70"/>
      <c r="J17" s="70"/>
      <c r="K17" s="22"/>
      <c r="L17" s="65"/>
      <c r="M17" s="70"/>
      <c r="N17" s="50"/>
      <c r="O17" s="22"/>
      <c r="P17" s="22"/>
      <c r="Q17" s="50"/>
    </row>
    <row r="18" spans="1:17" ht="19.5" customHeight="1">
      <c r="A18" s="191" t="s">
        <v>23</v>
      </c>
      <c r="B18" s="16" t="s">
        <v>16</v>
      </c>
      <c r="C18" s="209" t="s">
        <v>26</v>
      </c>
      <c r="D18" s="210"/>
      <c r="E18" s="183" t="s">
        <v>36</v>
      </c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5"/>
    </row>
    <row r="19" spans="1:17" ht="12.75" customHeight="1">
      <c r="A19" s="192"/>
      <c r="B19" s="17" t="s">
        <v>17</v>
      </c>
      <c r="C19" s="18"/>
      <c r="D19" s="19"/>
      <c r="E19" s="27">
        <f>SUM(E20:E21)</f>
        <v>1088341</v>
      </c>
      <c r="F19" s="27">
        <f aca="true" t="shared" si="1" ref="F19:Q19">SUM(F20:F21)</f>
        <v>163251</v>
      </c>
      <c r="G19" s="28">
        <f t="shared" si="1"/>
        <v>925090</v>
      </c>
      <c r="H19" s="29">
        <f t="shared" si="1"/>
        <v>1088341</v>
      </c>
      <c r="I19" s="66">
        <f t="shared" si="1"/>
        <v>163251</v>
      </c>
      <c r="J19" s="66"/>
      <c r="K19" s="29"/>
      <c r="L19" s="66">
        <f>L20</f>
        <v>163251</v>
      </c>
      <c r="M19" s="66"/>
      <c r="N19" s="29">
        <f t="shared" si="1"/>
        <v>925090</v>
      </c>
      <c r="O19" s="29"/>
      <c r="P19" s="29"/>
      <c r="Q19" s="29">
        <f t="shared" si="1"/>
        <v>925090</v>
      </c>
    </row>
    <row r="20" spans="1:17" ht="12.75" customHeight="1">
      <c r="A20" s="192"/>
      <c r="B20" s="20" t="s">
        <v>78</v>
      </c>
      <c r="C20" s="21"/>
      <c r="D20" s="18"/>
      <c r="E20" s="30">
        <f>F20+G20</f>
        <v>1088341</v>
      </c>
      <c r="F20" s="30">
        <f>I20+J20</f>
        <v>163251</v>
      </c>
      <c r="G20" s="31">
        <f>N20</f>
        <v>925090</v>
      </c>
      <c r="H20" s="32">
        <f>I20+N20+J20</f>
        <v>1088341</v>
      </c>
      <c r="I20" s="67">
        <f>L20</f>
        <v>163251</v>
      </c>
      <c r="J20" s="67"/>
      <c r="K20" s="32"/>
      <c r="L20" s="67">
        <v>163251</v>
      </c>
      <c r="M20" s="67"/>
      <c r="N20" s="32">
        <f>Q20</f>
        <v>925090</v>
      </c>
      <c r="O20" s="32"/>
      <c r="P20" s="32"/>
      <c r="Q20" s="32">
        <v>925090</v>
      </c>
    </row>
    <row r="21" spans="1:17" ht="16.5" customHeight="1">
      <c r="A21" s="193"/>
      <c r="B21" s="23" t="s">
        <v>28</v>
      </c>
      <c r="C21" s="24"/>
      <c r="D21" s="24"/>
      <c r="E21" s="25">
        <f>F21+G21</f>
        <v>0</v>
      </c>
      <c r="F21" s="25"/>
      <c r="G21" s="26"/>
      <c r="H21" s="50"/>
      <c r="I21" s="70"/>
      <c r="J21" s="70"/>
      <c r="K21" s="22"/>
      <c r="L21" s="65"/>
      <c r="M21" s="70"/>
      <c r="N21" s="50"/>
      <c r="O21" s="22"/>
      <c r="P21" s="22"/>
      <c r="Q21" s="50"/>
    </row>
    <row r="22" spans="1:17" ht="19.5" customHeight="1">
      <c r="A22" s="191" t="s">
        <v>48</v>
      </c>
      <c r="B22" s="16" t="s">
        <v>16</v>
      </c>
      <c r="C22" s="209" t="s">
        <v>50</v>
      </c>
      <c r="D22" s="210"/>
      <c r="E22" s="183" t="s">
        <v>52</v>
      </c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5"/>
    </row>
    <row r="23" spans="1:17" ht="12.75" customHeight="1">
      <c r="A23" s="192"/>
      <c r="B23" s="17" t="s">
        <v>17</v>
      </c>
      <c r="C23" s="18"/>
      <c r="D23" s="19"/>
      <c r="E23" s="27">
        <f>SUM(E24:E25)</f>
        <v>12270</v>
      </c>
      <c r="F23" s="27">
        <f>SUM(F24:F25)</f>
        <v>12270</v>
      </c>
      <c r="G23" s="28">
        <f>SUM(G24:G25)</f>
        <v>0</v>
      </c>
      <c r="H23" s="29">
        <f>SUM(H24:H25)</f>
        <v>0</v>
      </c>
      <c r="I23" s="66">
        <f>SUM(I24:I25)</f>
        <v>0</v>
      </c>
      <c r="J23" s="66">
        <f>J24</f>
        <v>0</v>
      </c>
      <c r="K23" s="29"/>
      <c r="L23" s="66">
        <f>L24</f>
        <v>0</v>
      </c>
      <c r="M23" s="66">
        <f>M24</f>
        <v>0</v>
      </c>
      <c r="N23" s="29"/>
      <c r="O23" s="29"/>
      <c r="P23" s="29"/>
      <c r="Q23" s="29"/>
    </row>
    <row r="24" spans="1:17" ht="12.75" customHeight="1">
      <c r="A24" s="192"/>
      <c r="B24" s="20" t="s">
        <v>78</v>
      </c>
      <c r="C24" s="21"/>
      <c r="D24" s="18"/>
      <c r="E24" s="30">
        <f>F24+G24</f>
        <v>0</v>
      </c>
      <c r="F24" s="30">
        <f>I24+J24</f>
        <v>0</v>
      </c>
      <c r="G24" s="31">
        <f>N24</f>
        <v>0</v>
      </c>
      <c r="H24" s="32">
        <f>I24+N24+J24</f>
        <v>0</v>
      </c>
      <c r="I24" s="67">
        <f>L24</f>
        <v>0</v>
      </c>
      <c r="J24" s="67">
        <f>M24</f>
        <v>0</v>
      </c>
      <c r="K24" s="32"/>
      <c r="L24" s="67"/>
      <c r="M24" s="67"/>
      <c r="N24" s="32"/>
      <c r="O24" s="32"/>
      <c r="P24" s="32"/>
      <c r="Q24" s="32"/>
    </row>
    <row r="25" spans="1:17" ht="12.75" customHeight="1">
      <c r="A25" s="193"/>
      <c r="B25" s="23" t="s">
        <v>28</v>
      </c>
      <c r="C25" s="24"/>
      <c r="D25" s="24"/>
      <c r="E25" s="25">
        <f>F25</f>
        <v>12270</v>
      </c>
      <c r="F25" s="25">
        <v>12270</v>
      </c>
      <c r="G25" s="26"/>
      <c r="H25" s="50"/>
      <c r="I25" s="70"/>
      <c r="J25" s="70"/>
      <c r="K25" s="22"/>
      <c r="L25" s="65"/>
      <c r="M25" s="70"/>
      <c r="N25" s="50"/>
      <c r="O25" s="22"/>
      <c r="P25" s="22"/>
      <c r="Q25" s="50"/>
    </row>
    <row r="26" spans="1:17" ht="16.5" customHeight="1">
      <c r="A26" s="149"/>
      <c r="B26" s="150"/>
      <c r="C26" s="151"/>
      <c r="D26" s="151"/>
      <c r="E26" s="152"/>
      <c r="F26" s="152"/>
      <c r="G26" s="165"/>
      <c r="H26" s="166"/>
      <c r="I26" s="166"/>
      <c r="J26" s="166"/>
      <c r="K26" s="166"/>
      <c r="L26" s="166"/>
      <c r="M26" s="166"/>
      <c r="N26" s="166"/>
      <c r="O26" s="166"/>
      <c r="P26" s="166"/>
      <c r="Q26" s="166"/>
    </row>
    <row r="27" spans="1:17" ht="16.5" customHeight="1">
      <c r="A27" s="153"/>
      <c r="B27" s="34"/>
      <c r="C27" s="33"/>
      <c r="D27" s="33"/>
      <c r="E27" s="141"/>
      <c r="F27" s="141"/>
      <c r="G27" s="167"/>
      <c r="H27" s="168"/>
      <c r="I27" s="168"/>
      <c r="J27" s="168"/>
      <c r="K27" s="168"/>
      <c r="L27" s="168"/>
      <c r="M27" s="168"/>
      <c r="N27" s="168"/>
      <c r="O27" s="168"/>
      <c r="P27" s="168"/>
      <c r="Q27" s="168"/>
    </row>
    <row r="28" spans="1:17" ht="16.5" customHeight="1">
      <c r="A28" s="153"/>
      <c r="B28" s="34"/>
      <c r="C28" s="33"/>
      <c r="D28" s="33"/>
      <c r="E28" s="141"/>
      <c r="F28" s="141"/>
      <c r="G28" s="167"/>
      <c r="H28" s="168"/>
      <c r="I28" s="168"/>
      <c r="J28" s="168"/>
      <c r="K28" s="168"/>
      <c r="L28" s="168"/>
      <c r="M28" s="168"/>
      <c r="N28" s="168"/>
      <c r="O28" s="168"/>
      <c r="P28" s="168"/>
      <c r="Q28" s="168"/>
    </row>
    <row r="29" spans="1:17" ht="16.5" customHeight="1">
      <c r="A29" s="153"/>
      <c r="B29" s="34"/>
      <c r="C29" s="33"/>
      <c r="D29" s="33"/>
      <c r="E29" s="141"/>
      <c r="F29" s="141"/>
      <c r="G29" s="167"/>
      <c r="H29" s="168"/>
      <c r="I29" s="168"/>
      <c r="J29" s="168"/>
      <c r="K29" s="168"/>
      <c r="L29" s="168"/>
      <c r="M29" s="168"/>
      <c r="N29" s="168"/>
      <c r="O29" s="168"/>
      <c r="P29" s="168"/>
      <c r="Q29" s="168"/>
    </row>
    <row r="30" spans="1:17" ht="16.5" customHeight="1">
      <c r="A30" s="16"/>
      <c r="B30" s="16" t="s">
        <v>24</v>
      </c>
      <c r="C30" s="203" t="s">
        <v>80</v>
      </c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5"/>
    </row>
    <row r="31" spans="1:17" ht="16.5" customHeight="1">
      <c r="A31" s="188" t="s">
        <v>22</v>
      </c>
      <c r="B31" s="41" t="s">
        <v>15</v>
      </c>
      <c r="C31" s="200" t="s">
        <v>81</v>
      </c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2"/>
    </row>
    <row r="32" spans="1:17" ht="16.5" customHeight="1">
      <c r="A32" s="197"/>
      <c r="B32" s="17" t="s">
        <v>30</v>
      </c>
      <c r="C32" s="135"/>
      <c r="D32" s="194" t="s">
        <v>82</v>
      </c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6"/>
    </row>
    <row r="33" spans="1:17" ht="16.5" customHeight="1">
      <c r="A33" s="197"/>
      <c r="B33" s="138" t="s">
        <v>83</v>
      </c>
      <c r="C33" s="136"/>
      <c r="D33" s="206" t="s">
        <v>84</v>
      </c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8"/>
    </row>
    <row r="34" spans="1:17" ht="16.5" customHeight="1">
      <c r="A34" s="198"/>
      <c r="B34" s="35" t="s">
        <v>16</v>
      </c>
      <c r="C34" s="181" t="s">
        <v>26</v>
      </c>
      <c r="D34" s="182"/>
      <c r="E34" s="183" t="s">
        <v>88</v>
      </c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5"/>
    </row>
    <row r="35" spans="1:17" ht="16.5" customHeight="1">
      <c r="A35" s="198"/>
      <c r="B35" s="138" t="s">
        <v>17</v>
      </c>
      <c r="C35" s="42"/>
      <c r="D35" s="42"/>
      <c r="E35" s="43">
        <f>E36+E37</f>
        <v>633100</v>
      </c>
      <c r="F35" s="43">
        <f>F36+F37</f>
        <v>94965</v>
      </c>
      <c r="G35" s="43">
        <f>G36+G37</f>
        <v>538135</v>
      </c>
      <c r="H35" s="43">
        <f>H36+H37</f>
        <v>0</v>
      </c>
      <c r="I35" s="68">
        <f>I36+I37</f>
        <v>0</v>
      </c>
      <c r="J35" s="68">
        <f>J36</f>
        <v>0</v>
      </c>
      <c r="K35" s="44"/>
      <c r="L35" s="68"/>
      <c r="M35" s="68">
        <f>M36</f>
        <v>0</v>
      </c>
      <c r="N35" s="44">
        <f>N36</f>
        <v>0</v>
      </c>
      <c r="O35" s="44"/>
      <c r="P35" s="44"/>
      <c r="Q35" s="44">
        <f>Q36</f>
        <v>0</v>
      </c>
    </row>
    <row r="36" spans="1:17" ht="16.5" customHeight="1">
      <c r="A36" s="198"/>
      <c r="B36" s="41" t="s">
        <v>78</v>
      </c>
      <c r="C36" s="45"/>
      <c r="D36" s="45"/>
      <c r="E36" s="46">
        <f>F36+G36</f>
        <v>0</v>
      </c>
      <c r="F36" s="46"/>
      <c r="G36" s="47"/>
      <c r="H36" s="48">
        <f>I36+N36+J36</f>
        <v>0</v>
      </c>
      <c r="I36" s="69">
        <f>L36</f>
        <v>0</v>
      </c>
      <c r="J36" s="69">
        <f>M36</f>
        <v>0</v>
      </c>
      <c r="K36" s="48"/>
      <c r="L36" s="69"/>
      <c r="M36" s="69"/>
      <c r="N36" s="48">
        <f>Q36</f>
        <v>0</v>
      </c>
      <c r="O36" s="49"/>
      <c r="P36" s="49"/>
      <c r="Q36" s="48"/>
    </row>
    <row r="37" spans="1:17" ht="16.5" customHeight="1">
      <c r="A37" s="199"/>
      <c r="B37" s="23">
        <v>2015</v>
      </c>
      <c r="C37" s="24"/>
      <c r="D37" s="24"/>
      <c r="E37" s="25">
        <f>F37+G37</f>
        <v>633100</v>
      </c>
      <c r="F37" s="25">
        <v>94965</v>
      </c>
      <c r="G37" s="26">
        <v>538135</v>
      </c>
      <c r="H37" s="50"/>
      <c r="I37" s="70"/>
      <c r="J37" s="70"/>
      <c r="K37" s="22"/>
      <c r="L37" s="65"/>
      <c r="M37" s="70"/>
      <c r="N37" s="50"/>
      <c r="O37" s="22"/>
      <c r="P37" s="22"/>
      <c r="Q37" s="50"/>
    </row>
    <row r="38" spans="1:17" ht="7.5" customHeight="1">
      <c r="A38" s="36"/>
      <c r="B38" s="36"/>
      <c r="C38" s="36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  <row r="39" spans="1:17" ht="15.75" customHeight="1">
      <c r="A39" s="39">
        <v>2</v>
      </c>
      <c r="B39" s="211" t="s">
        <v>37</v>
      </c>
      <c r="C39" s="212"/>
      <c r="D39" s="213"/>
      <c r="E39" s="40">
        <f>E56+E63+E67+E74+E45+E50+E82</f>
        <v>1655861</v>
      </c>
      <c r="F39" s="40">
        <f aca="true" t="shared" si="2" ref="F39:Q39">F56+F63+F67+F74+F45+F50+F82</f>
        <v>367521</v>
      </c>
      <c r="G39" s="40">
        <f t="shared" si="2"/>
        <v>1288340</v>
      </c>
      <c r="H39" s="40">
        <f t="shared" si="2"/>
        <v>1263171</v>
      </c>
      <c r="I39" s="40">
        <f t="shared" si="2"/>
        <v>36845</v>
      </c>
      <c r="J39" s="40">
        <f t="shared" si="2"/>
        <v>272996</v>
      </c>
      <c r="K39" s="40">
        <f t="shared" si="2"/>
        <v>0</v>
      </c>
      <c r="L39" s="40">
        <f t="shared" si="2"/>
        <v>36845</v>
      </c>
      <c r="M39" s="40">
        <f t="shared" si="2"/>
        <v>272996</v>
      </c>
      <c r="N39" s="40">
        <f t="shared" si="2"/>
        <v>953330</v>
      </c>
      <c r="O39" s="40">
        <f t="shared" si="2"/>
        <v>0</v>
      </c>
      <c r="P39" s="40">
        <f t="shared" si="2"/>
        <v>0</v>
      </c>
      <c r="Q39" s="40">
        <f t="shared" si="2"/>
        <v>953330</v>
      </c>
    </row>
    <row r="40" spans="1:17" ht="12.75" customHeight="1">
      <c r="A40" s="16"/>
      <c r="B40" s="16" t="s">
        <v>24</v>
      </c>
      <c r="C40" s="203" t="s">
        <v>80</v>
      </c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5"/>
    </row>
    <row r="41" spans="1:17" ht="14.25" customHeight="1">
      <c r="A41" s="188" t="s">
        <v>22</v>
      </c>
      <c r="B41" s="41" t="s">
        <v>15</v>
      </c>
      <c r="C41" s="200" t="s">
        <v>81</v>
      </c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2"/>
    </row>
    <row r="42" spans="1:17" ht="14.25" customHeight="1">
      <c r="A42" s="197"/>
      <c r="B42" s="17" t="s">
        <v>30</v>
      </c>
      <c r="C42" s="135"/>
      <c r="D42" s="194" t="s">
        <v>82</v>
      </c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6"/>
    </row>
    <row r="43" spans="1:17" ht="15" customHeight="1">
      <c r="A43" s="197"/>
      <c r="B43" s="138" t="s">
        <v>83</v>
      </c>
      <c r="C43" s="136"/>
      <c r="D43" s="206" t="s">
        <v>84</v>
      </c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8"/>
    </row>
    <row r="44" spans="1:17" ht="15.75" customHeight="1">
      <c r="A44" s="198"/>
      <c r="B44" s="35" t="s">
        <v>16</v>
      </c>
      <c r="C44" s="181" t="s">
        <v>85</v>
      </c>
      <c r="D44" s="182"/>
      <c r="E44" s="183" t="s">
        <v>29</v>
      </c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5"/>
    </row>
    <row r="45" spans="1:17" ht="17.25" customHeight="1">
      <c r="A45" s="198"/>
      <c r="B45" s="138" t="s">
        <v>17</v>
      </c>
      <c r="C45" s="42"/>
      <c r="D45" s="42"/>
      <c r="E45" s="43">
        <f>E46+E47</f>
        <v>558420</v>
      </c>
      <c r="F45" s="43">
        <f>F46+F47</f>
        <v>172520</v>
      </c>
      <c r="G45" s="43">
        <f>G46+G47</f>
        <v>385900</v>
      </c>
      <c r="H45" s="43">
        <f>H46+H47</f>
        <v>558420</v>
      </c>
      <c r="I45" s="68">
        <f>I46+I47</f>
        <v>0</v>
      </c>
      <c r="J45" s="68">
        <f>J46</f>
        <v>172520</v>
      </c>
      <c r="K45" s="44"/>
      <c r="L45" s="68"/>
      <c r="M45" s="68">
        <f>M46</f>
        <v>172520</v>
      </c>
      <c r="N45" s="44">
        <f>N46</f>
        <v>385900</v>
      </c>
      <c r="O45" s="44"/>
      <c r="P45" s="44"/>
      <c r="Q45" s="44">
        <f>Q46</f>
        <v>385900</v>
      </c>
    </row>
    <row r="46" spans="1:17" ht="17.25" customHeight="1">
      <c r="A46" s="198"/>
      <c r="B46" s="41" t="s">
        <v>78</v>
      </c>
      <c r="C46" s="45"/>
      <c r="D46" s="45"/>
      <c r="E46" s="46">
        <f>F46+G46</f>
        <v>558420</v>
      </c>
      <c r="F46" s="46">
        <f>I45+J45</f>
        <v>172520</v>
      </c>
      <c r="G46" s="47">
        <f>Q46</f>
        <v>385900</v>
      </c>
      <c r="H46" s="48">
        <f>I46+N46+J46</f>
        <v>558420</v>
      </c>
      <c r="I46" s="69">
        <f>L46</f>
        <v>0</v>
      </c>
      <c r="J46" s="69">
        <f>M46</f>
        <v>172520</v>
      </c>
      <c r="K46" s="48"/>
      <c r="L46" s="69"/>
      <c r="M46" s="69">
        <v>172520</v>
      </c>
      <c r="N46" s="48">
        <f>Q46</f>
        <v>385900</v>
      </c>
      <c r="O46" s="49"/>
      <c r="P46" s="49"/>
      <c r="Q46" s="48">
        <v>385900</v>
      </c>
    </row>
    <row r="47" spans="1:17" ht="10.5" customHeight="1">
      <c r="A47" s="199"/>
      <c r="B47" s="23"/>
      <c r="C47" s="24"/>
      <c r="D47" s="24"/>
      <c r="E47" s="25"/>
      <c r="F47" s="25"/>
      <c r="G47" s="26"/>
      <c r="H47" s="50"/>
      <c r="I47" s="70"/>
      <c r="J47" s="70"/>
      <c r="K47" s="22"/>
      <c r="L47" s="65"/>
      <c r="M47" s="70"/>
      <c r="N47" s="50"/>
      <c r="O47" s="22"/>
      <c r="P47" s="22"/>
      <c r="Q47" s="50"/>
    </row>
    <row r="48" spans="1:17" ht="5.25" customHeight="1">
      <c r="A48" s="139"/>
      <c r="B48" s="138"/>
      <c r="C48" s="147"/>
      <c r="D48" s="56"/>
      <c r="E48" s="148"/>
      <c r="F48" s="141"/>
      <c r="G48" s="141"/>
      <c r="H48" s="142"/>
      <c r="I48" s="143"/>
      <c r="J48" s="143"/>
      <c r="K48" s="144"/>
      <c r="L48" s="145"/>
      <c r="M48" s="143"/>
      <c r="N48" s="142"/>
      <c r="O48" s="144"/>
      <c r="P48" s="144"/>
      <c r="Q48" s="146"/>
    </row>
    <row r="49" spans="1:17" ht="17.25" customHeight="1">
      <c r="A49" s="191" t="s">
        <v>86</v>
      </c>
      <c r="B49" s="35" t="s">
        <v>16</v>
      </c>
      <c r="C49" s="181" t="s">
        <v>26</v>
      </c>
      <c r="D49" s="182"/>
      <c r="E49" s="183" t="s">
        <v>88</v>
      </c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5"/>
    </row>
    <row r="50" spans="1:17" ht="17.25" customHeight="1">
      <c r="A50" s="192"/>
      <c r="B50" s="138" t="s">
        <v>17</v>
      </c>
      <c r="C50" s="42"/>
      <c r="D50" s="42"/>
      <c r="E50" s="43">
        <f>E51+E52</f>
        <v>211400</v>
      </c>
      <c r="F50" s="43">
        <f>F51+F52</f>
        <v>31710</v>
      </c>
      <c r="G50" s="43">
        <f>G51+G52</f>
        <v>179690</v>
      </c>
      <c r="H50" s="43">
        <f>H51+H52</f>
        <v>34500</v>
      </c>
      <c r="I50" s="68">
        <f>I51+I52</f>
        <v>5177</v>
      </c>
      <c r="J50" s="68">
        <f>J51</f>
        <v>0</v>
      </c>
      <c r="K50" s="44"/>
      <c r="L50" s="68">
        <f>L51</f>
        <v>5177</v>
      </c>
      <c r="M50" s="68">
        <f>M51</f>
        <v>0</v>
      </c>
      <c r="N50" s="44">
        <f>N51</f>
        <v>29323</v>
      </c>
      <c r="O50" s="44"/>
      <c r="P50" s="44"/>
      <c r="Q50" s="44">
        <f>Q51</f>
        <v>29323</v>
      </c>
    </row>
    <row r="51" spans="1:17" ht="17.25" customHeight="1">
      <c r="A51" s="192"/>
      <c r="B51" s="41" t="s">
        <v>78</v>
      </c>
      <c r="C51" s="45"/>
      <c r="D51" s="45"/>
      <c r="E51" s="46">
        <f>F51+G51</f>
        <v>34500</v>
      </c>
      <c r="F51" s="46">
        <f>I50+J50</f>
        <v>5177</v>
      </c>
      <c r="G51" s="47">
        <f>Q51</f>
        <v>29323</v>
      </c>
      <c r="H51" s="48">
        <f>I51+N51+J51</f>
        <v>34500</v>
      </c>
      <c r="I51" s="69">
        <f>L51</f>
        <v>5177</v>
      </c>
      <c r="J51" s="69">
        <f>M51</f>
        <v>0</v>
      </c>
      <c r="K51" s="48"/>
      <c r="L51" s="69">
        <v>5177</v>
      </c>
      <c r="M51" s="69"/>
      <c r="N51" s="48">
        <f>Q51</f>
        <v>29323</v>
      </c>
      <c r="O51" s="49"/>
      <c r="P51" s="49"/>
      <c r="Q51" s="48">
        <v>29323</v>
      </c>
    </row>
    <row r="52" spans="1:17" ht="12" customHeight="1">
      <c r="A52" s="193"/>
      <c r="B52" s="23" t="s">
        <v>28</v>
      </c>
      <c r="C52" s="24"/>
      <c r="D52" s="24"/>
      <c r="E52" s="25">
        <f>F52+G52</f>
        <v>176900</v>
      </c>
      <c r="F52" s="25">
        <v>26533</v>
      </c>
      <c r="G52" s="26">
        <v>150367</v>
      </c>
      <c r="H52" s="50"/>
      <c r="I52" s="70"/>
      <c r="J52" s="70"/>
      <c r="K52" s="22"/>
      <c r="L52" s="65"/>
      <c r="M52" s="70"/>
      <c r="N52" s="50"/>
      <c r="O52" s="22"/>
      <c r="P52" s="22"/>
      <c r="Q52" s="50"/>
    </row>
    <row r="53" spans="1:17" ht="17.25" customHeight="1">
      <c r="A53" s="140"/>
      <c r="B53" s="140"/>
      <c r="C53" s="132"/>
      <c r="D53" s="132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4"/>
    </row>
    <row r="54" spans="1:17" ht="12.75" customHeight="1">
      <c r="A54" s="178"/>
      <c r="B54" s="178" t="s">
        <v>24</v>
      </c>
      <c r="C54" s="203" t="s">
        <v>63</v>
      </c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5"/>
    </row>
    <row r="55" spans="1:17" ht="21" customHeight="1">
      <c r="A55" s="215" t="s">
        <v>89</v>
      </c>
      <c r="B55" s="35" t="s">
        <v>16</v>
      </c>
      <c r="C55" s="181" t="s">
        <v>64</v>
      </c>
      <c r="D55" s="182"/>
      <c r="E55" s="183" t="s">
        <v>65</v>
      </c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5"/>
    </row>
    <row r="56" spans="1:17" ht="12.75" customHeight="1">
      <c r="A56" s="215"/>
      <c r="B56" s="90" t="s">
        <v>17</v>
      </c>
      <c r="C56" s="42"/>
      <c r="D56" s="42"/>
      <c r="E56" s="43">
        <f>SUM(E57:E58)</f>
        <v>169500</v>
      </c>
      <c r="F56" s="43">
        <f>SUM(F57:F58)</f>
        <v>16950</v>
      </c>
      <c r="G56" s="51">
        <f>SUM(G57:G58)</f>
        <v>152550</v>
      </c>
      <c r="H56" s="44">
        <f>SUM(H57:H58)</f>
        <v>16500</v>
      </c>
      <c r="I56" s="68">
        <f>SUM(I57:I58)</f>
        <v>0</v>
      </c>
      <c r="J56" s="68">
        <f>J57</f>
        <v>1500</v>
      </c>
      <c r="K56" s="44">
        <f>SUM(K57:K58)</f>
        <v>0</v>
      </c>
      <c r="L56" s="68">
        <f>L57</f>
        <v>0</v>
      </c>
      <c r="M56" s="68">
        <f>SUM(M57:M58)</f>
        <v>1500</v>
      </c>
      <c r="N56" s="44">
        <f>SUM(N57:N58)</f>
        <v>15000</v>
      </c>
      <c r="O56" s="44">
        <f>SUM(O57:O58)</f>
        <v>0</v>
      </c>
      <c r="P56" s="44">
        <f>SUM(P57:P58)</f>
        <v>0</v>
      </c>
      <c r="Q56" s="44">
        <f>SUM(Q57:Q58)</f>
        <v>15000</v>
      </c>
    </row>
    <row r="57" spans="1:17" ht="12.75" customHeight="1">
      <c r="A57" s="215"/>
      <c r="B57" s="41" t="s">
        <v>78</v>
      </c>
      <c r="C57" s="45"/>
      <c r="D57" s="45"/>
      <c r="E57" s="46">
        <f>F57+G57</f>
        <v>16500</v>
      </c>
      <c r="F57" s="46">
        <f>I57+J57</f>
        <v>1500</v>
      </c>
      <c r="G57" s="47">
        <f>N57</f>
        <v>15000</v>
      </c>
      <c r="H57" s="48">
        <f>I57+N57+J57</f>
        <v>16500</v>
      </c>
      <c r="I57" s="69">
        <f>L57</f>
        <v>0</v>
      </c>
      <c r="J57" s="69">
        <f>M57</f>
        <v>1500</v>
      </c>
      <c r="K57" s="48"/>
      <c r="L57" s="69"/>
      <c r="M57" s="69">
        <v>1500</v>
      </c>
      <c r="N57" s="48">
        <f>Q57</f>
        <v>15000</v>
      </c>
      <c r="O57" s="49"/>
      <c r="P57" s="49"/>
      <c r="Q57" s="48">
        <v>15000</v>
      </c>
    </row>
    <row r="58" spans="1:17" ht="11.25" customHeight="1">
      <c r="A58" s="216"/>
      <c r="B58" s="23" t="s">
        <v>28</v>
      </c>
      <c r="C58" s="24"/>
      <c r="D58" s="24"/>
      <c r="E58" s="25">
        <f>F58+G58</f>
        <v>153000</v>
      </c>
      <c r="F58" s="25">
        <v>15450</v>
      </c>
      <c r="G58" s="26">
        <v>137550</v>
      </c>
      <c r="H58" s="50"/>
      <c r="I58" s="70"/>
      <c r="J58" s="70"/>
      <c r="K58" s="22"/>
      <c r="L58" s="65"/>
      <c r="M58" s="70"/>
      <c r="N58" s="50"/>
      <c r="O58" s="22"/>
      <c r="P58" s="22"/>
      <c r="Q58" s="50"/>
    </row>
    <row r="59" spans="1:17" ht="3" customHeight="1">
      <c r="A59" s="99"/>
      <c r="B59" s="74"/>
      <c r="C59" s="75"/>
      <c r="D59" s="75"/>
      <c r="E59" s="76"/>
      <c r="F59" s="76"/>
      <c r="G59" s="76"/>
      <c r="H59" s="76"/>
      <c r="I59" s="76"/>
      <c r="J59" s="76"/>
      <c r="K59" s="77"/>
      <c r="L59" s="77"/>
      <c r="M59" s="76"/>
      <c r="N59" s="76"/>
      <c r="O59" s="77"/>
      <c r="P59" s="77"/>
      <c r="Q59" s="76"/>
    </row>
    <row r="60" spans="1:17" ht="12.75" customHeight="1">
      <c r="A60" s="16"/>
      <c r="B60" s="16" t="s">
        <v>24</v>
      </c>
      <c r="C60" s="203" t="s">
        <v>25</v>
      </c>
      <c r="D60" s="204"/>
      <c r="E60" s="204"/>
      <c r="F60" s="204"/>
      <c r="G60" s="204"/>
      <c r="H60" s="217"/>
      <c r="I60" s="217"/>
      <c r="J60" s="217"/>
      <c r="K60" s="217"/>
      <c r="L60" s="217"/>
      <c r="M60" s="217"/>
      <c r="N60" s="217"/>
      <c r="O60" s="217"/>
      <c r="P60" s="217"/>
      <c r="Q60" s="218"/>
    </row>
    <row r="61" spans="1:17" ht="13.5" customHeight="1">
      <c r="A61" s="188" t="s">
        <v>47</v>
      </c>
      <c r="B61" s="4" t="s">
        <v>15</v>
      </c>
      <c r="C61" s="225" t="s">
        <v>20</v>
      </c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7"/>
    </row>
    <row r="62" spans="1:17" ht="20.25" customHeight="1">
      <c r="A62" s="198"/>
      <c r="B62" s="35" t="s">
        <v>16</v>
      </c>
      <c r="C62" s="181" t="s">
        <v>26</v>
      </c>
      <c r="D62" s="182"/>
      <c r="E62" s="183" t="s">
        <v>91</v>
      </c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5"/>
    </row>
    <row r="63" spans="1:17" ht="14.25" customHeight="1">
      <c r="A63" s="198"/>
      <c r="B63" s="106" t="s">
        <v>17</v>
      </c>
      <c r="C63" s="42"/>
      <c r="D63" s="42"/>
      <c r="E63" s="43">
        <f aca="true" t="shared" si="3" ref="E63:Q63">SUM(E64:E65)</f>
        <v>162778</v>
      </c>
      <c r="F63" s="43">
        <f t="shared" si="3"/>
        <v>24417</v>
      </c>
      <c r="G63" s="51">
        <f t="shared" si="3"/>
        <v>138361</v>
      </c>
      <c r="H63" s="44">
        <f t="shared" si="3"/>
        <v>162778</v>
      </c>
      <c r="I63" s="68">
        <f t="shared" si="3"/>
        <v>24417</v>
      </c>
      <c r="J63" s="68">
        <f>J64</f>
        <v>0</v>
      </c>
      <c r="K63" s="44">
        <f t="shared" si="3"/>
        <v>0</v>
      </c>
      <c r="L63" s="68">
        <f>L64</f>
        <v>24417</v>
      </c>
      <c r="M63" s="68">
        <f t="shared" si="3"/>
        <v>0</v>
      </c>
      <c r="N63" s="44">
        <f t="shared" si="3"/>
        <v>138361</v>
      </c>
      <c r="O63" s="44">
        <f t="shared" si="3"/>
        <v>0</v>
      </c>
      <c r="P63" s="44">
        <f t="shared" si="3"/>
        <v>0</v>
      </c>
      <c r="Q63" s="44">
        <f t="shared" si="3"/>
        <v>138361</v>
      </c>
    </row>
    <row r="64" spans="1:17" ht="10.5" customHeight="1">
      <c r="A64" s="198"/>
      <c r="B64" s="41" t="s">
        <v>78</v>
      </c>
      <c r="C64" s="45"/>
      <c r="D64" s="45"/>
      <c r="E64" s="46">
        <f>F64+G64</f>
        <v>162778</v>
      </c>
      <c r="F64" s="46">
        <f>I64+J64</f>
        <v>24417</v>
      </c>
      <c r="G64" s="47">
        <f>N64</f>
        <v>138361</v>
      </c>
      <c r="H64" s="48">
        <f>I64+N64+J64</f>
        <v>162778</v>
      </c>
      <c r="I64" s="69">
        <f>L64</f>
        <v>24417</v>
      </c>
      <c r="J64" s="69">
        <f>M64</f>
        <v>0</v>
      </c>
      <c r="K64" s="48"/>
      <c r="L64" s="69">
        <v>24417</v>
      </c>
      <c r="M64" s="69"/>
      <c r="N64" s="48">
        <f>Q64</f>
        <v>138361</v>
      </c>
      <c r="O64" s="49"/>
      <c r="P64" s="49"/>
      <c r="Q64" s="48">
        <v>138361</v>
      </c>
    </row>
    <row r="65" spans="1:17" ht="11.25" customHeight="1">
      <c r="A65" s="199"/>
      <c r="B65" s="23" t="s">
        <v>28</v>
      </c>
      <c r="C65" s="24"/>
      <c r="D65" s="24"/>
      <c r="E65" s="25">
        <f>F65+G65</f>
        <v>0</v>
      </c>
      <c r="F65" s="25"/>
      <c r="G65" s="26"/>
      <c r="H65" s="50"/>
      <c r="I65" s="70"/>
      <c r="J65" s="70"/>
      <c r="K65" s="22"/>
      <c r="L65" s="65"/>
      <c r="M65" s="70"/>
      <c r="N65" s="50"/>
      <c r="O65" s="22"/>
      <c r="P65" s="22"/>
      <c r="Q65" s="50"/>
    </row>
    <row r="66" spans="1:17" ht="20.25" customHeight="1">
      <c r="A66" s="214" t="s">
        <v>79</v>
      </c>
      <c r="B66" s="111" t="s">
        <v>16</v>
      </c>
      <c r="C66" s="181" t="s">
        <v>32</v>
      </c>
      <c r="D66" s="182"/>
      <c r="E66" s="183" t="s">
        <v>33</v>
      </c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7"/>
    </row>
    <row r="67" spans="1:17" ht="15" customHeight="1">
      <c r="A67" s="189"/>
      <c r="B67" s="110" t="s">
        <v>17</v>
      </c>
      <c r="C67" s="52"/>
      <c r="D67" s="52"/>
      <c r="E67" s="53">
        <f>SUM(E68:E69)</f>
        <v>160589</v>
      </c>
      <c r="F67" s="53">
        <f>SUM(F68:F69)</f>
        <v>23617</v>
      </c>
      <c r="G67" s="54">
        <f>G68+G69</f>
        <v>136972</v>
      </c>
      <c r="H67" s="55">
        <f>H68</f>
        <v>160589</v>
      </c>
      <c r="I67" s="72">
        <f>I68</f>
        <v>7251</v>
      </c>
      <c r="J67" s="72">
        <f>J68</f>
        <v>16366</v>
      </c>
      <c r="K67" s="55"/>
      <c r="L67" s="72">
        <f>L68</f>
        <v>7251</v>
      </c>
      <c r="M67" s="72">
        <f>M68</f>
        <v>16366</v>
      </c>
      <c r="N67" s="55">
        <f>N68</f>
        <v>136972</v>
      </c>
      <c r="O67" s="55"/>
      <c r="P67" s="55"/>
      <c r="Q67" s="55">
        <f>Q68</f>
        <v>136972</v>
      </c>
    </row>
    <row r="68" spans="1:17" ht="15" customHeight="1">
      <c r="A68" s="189"/>
      <c r="B68" s="41" t="s">
        <v>78</v>
      </c>
      <c r="C68" s="112"/>
      <c r="D68" s="112"/>
      <c r="E68" s="113">
        <f>F68+G68</f>
        <v>160589</v>
      </c>
      <c r="F68" s="113">
        <f>I68+J68</f>
        <v>23617</v>
      </c>
      <c r="G68" s="114">
        <f>Q68</f>
        <v>136972</v>
      </c>
      <c r="H68" s="115">
        <f>I68+N68+J68</f>
        <v>160589</v>
      </c>
      <c r="I68" s="116">
        <f>L68</f>
        <v>7251</v>
      </c>
      <c r="J68" s="116">
        <f>M68</f>
        <v>16366</v>
      </c>
      <c r="K68" s="115"/>
      <c r="L68" s="116">
        <v>7251</v>
      </c>
      <c r="M68" s="116">
        <v>16366</v>
      </c>
      <c r="N68" s="115">
        <f>Q68</f>
        <v>136972</v>
      </c>
      <c r="O68" s="117"/>
      <c r="P68" s="117"/>
      <c r="Q68" s="115">
        <v>136972</v>
      </c>
    </row>
    <row r="69" spans="1:17" ht="10.5" customHeight="1">
      <c r="A69" s="189"/>
      <c r="B69" s="15" t="s">
        <v>28</v>
      </c>
      <c r="C69" s="118"/>
      <c r="D69" s="118"/>
      <c r="E69" s="119"/>
      <c r="F69" s="119"/>
      <c r="G69" s="120"/>
      <c r="H69" s="121"/>
      <c r="I69" s="122"/>
      <c r="J69" s="122"/>
      <c r="K69" s="121"/>
      <c r="L69" s="122"/>
      <c r="M69" s="122"/>
      <c r="N69" s="121"/>
      <c r="O69" s="123"/>
      <c r="P69" s="123"/>
      <c r="Q69" s="121"/>
    </row>
    <row r="70" spans="1:17" ht="2.25" customHeight="1">
      <c r="A70" s="124"/>
      <c r="B70" s="16"/>
      <c r="C70" s="125"/>
      <c r="D70" s="126"/>
      <c r="E70" s="127"/>
      <c r="F70" s="127"/>
      <c r="G70" s="127"/>
      <c r="H70" s="128"/>
      <c r="I70" s="129"/>
      <c r="J70" s="129"/>
      <c r="K70" s="128"/>
      <c r="L70" s="129"/>
      <c r="M70" s="129"/>
      <c r="N70" s="128"/>
      <c r="O70" s="130"/>
      <c r="P70" s="130"/>
      <c r="Q70" s="131"/>
    </row>
    <row r="71" spans="1:17" ht="14.25" customHeight="1">
      <c r="A71" s="239" t="s">
        <v>66</v>
      </c>
      <c r="B71" s="41" t="s">
        <v>44</v>
      </c>
      <c r="C71" s="200" t="s">
        <v>45</v>
      </c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2"/>
    </row>
    <row r="72" spans="1:17" ht="14.25" customHeight="1">
      <c r="A72" s="240"/>
      <c r="B72" s="41" t="s">
        <v>30</v>
      </c>
      <c r="C72" s="203" t="s">
        <v>46</v>
      </c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4"/>
    </row>
    <row r="73" spans="1:17" ht="18" customHeight="1">
      <c r="A73" s="240"/>
      <c r="B73" s="35" t="s">
        <v>16</v>
      </c>
      <c r="C73" s="181" t="s">
        <v>41</v>
      </c>
      <c r="D73" s="182"/>
      <c r="E73" s="183" t="s">
        <v>43</v>
      </c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7"/>
    </row>
    <row r="74" spans="1:17" ht="13.5" customHeight="1">
      <c r="A74" s="240"/>
      <c r="B74" s="137" t="s">
        <v>17</v>
      </c>
      <c r="C74" s="154"/>
      <c r="D74" s="154"/>
      <c r="E74" s="155">
        <f>E75+E76</f>
        <v>142014</v>
      </c>
      <c r="F74" s="155">
        <f>F75+F76</f>
        <v>35517</v>
      </c>
      <c r="G74" s="156">
        <f>G75+G76</f>
        <v>106497</v>
      </c>
      <c r="H74" s="157">
        <f>H75</f>
        <v>142014</v>
      </c>
      <c r="I74" s="158"/>
      <c r="J74" s="158">
        <f>J75</f>
        <v>35517</v>
      </c>
      <c r="K74" s="157"/>
      <c r="L74" s="158"/>
      <c r="M74" s="158">
        <f>M75</f>
        <v>35517</v>
      </c>
      <c r="N74" s="157">
        <f>N75</f>
        <v>106497</v>
      </c>
      <c r="O74" s="157"/>
      <c r="P74" s="157"/>
      <c r="Q74" s="157">
        <f>Q75</f>
        <v>106497</v>
      </c>
    </row>
    <row r="75" spans="1:17" ht="12.75" customHeight="1">
      <c r="A75" s="240"/>
      <c r="B75" s="41" t="s">
        <v>78</v>
      </c>
      <c r="C75" s="112"/>
      <c r="D75" s="112"/>
      <c r="E75" s="113">
        <f>F75+G75</f>
        <v>142014</v>
      </c>
      <c r="F75" s="113">
        <f>I75+J75</f>
        <v>35517</v>
      </c>
      <c r="G75" s="114">
        <f>Q75</f>
        <v>106497</v>
      </c>
      <c r="H75" s="115">
        <f>I75+N75+J75</f>
        <v>142014</v>
      </c>
      <c r="I75" s="116"/>
      <c r="J75" s="116">
        <f>M75</f>
        <v>35517</v>
      </c>
      <c r="K75" s="115"/>
      <c r="L75" s="116"/>
      <c r="M75" s="116">
        <v>35517</v>
      </c>
      <c r="N75" s="115">
        <f>Q75</f>
        <v>106497</v>
      </c>
      <c r="O75" s="117"/>
      <c r="P75" s="117"/>
      <c r="Q75" s="115">
        <v>106497</v>
      </c>
    </row>
    <row r="76" spans="1:17" ht="11.25" customHeight="1">
      <c r="A76" s="241"/>
      <c r="B76" s="15" t="s">
        <v>28</v>
      </c>
      <c r="C76" s="118"/>
      <c r="D76" s="118"/>
      <c r="E76" s="119"/>
      <c r="F76" s="119"/>
      <c r="G76" s="120"/>
      <c r="H76" s="121"/>
      <c r="I76" s="122"/>
      <c r="J76" s="122"/>
      <c r="K76" s="121"/>
      <c r="L76" s="122"/>
      <c r="M76" s="122"/>
      <c r="N76" s="121"/>
      <c r="O76" s="123"/>
      <c r="P76" s="123"/>
      <c r="Q76" s="121"/>
    </row>
    <row r="77" spans="1:17" ht="11.25" customHeight="1">
      <c r="A77" s="169"/>
      <c r="B77" s="150"/>
      <c r="C77" s="170"/>
      <c r="D77" s="170"/>
      <c r="E77" s="171"/>
      <c r="F77" s="171"/>
      <c r="G77" s="174"/>
      <c r="H77" s="174"/>
      <c r="I77" s="174"/>
      <c r="J77" s="174"/>
      <c r="K77" s="174"/>
      <c r="L77" s="174"/>
      <c r="M77" s="174"/>
      <c r="N77" s="174"/>
      <c r="O77" s="175"/>
      <c r="P77" s="175"/>
      <c r="Q77" s="174"/>
    </row>
    <row r="78" spans="1:17" ht="24" customHeight="1">
      <c r="A78" s="169"/>
      <c r="B78" s="34"/>
      <c r="C78" s="172"/>
      <c r="D78" s="172"/>
      <c r="E78" s="173"/>
      <c r="F78" s="173"/>
      <c r="G78" s="176"/>
      <c r="H78" s="176"/>
      <c r="I78" s="176"/>
      <c r="J78" s="176"/>
      <c r="K78" s="176"/>
      <c r="L78" s="176"/>
      <c r="M78" s="176"/>
      <c r="N78" s="176"/>
      <c r="O78" s="177"/>
      <c r="P78" s="177"/>
      <c r="Q78" s="176"/>
    </row>
    <row r="79" spans="1:17" ht="11.25" customHeight="1">
      <c r="A79" s="169"/>
      <c r="B79" s="34"/>
      <c r="C79" s="172"/>
      <c r="D79" s="172"/>
      <c r="E79" s="173"/>
      <c r="F79" s="173"/>
      <c r="G79" s="176"/>
      <c r="H79" s="176"/>
      <c r="I79" s="176"/>
      <c r="J79" s="176"/>
      <c r="K79" s="176"/>
      <c r="L79" s="176"/>
      <c r="M79" s="176"/>
      <c r="N79" s="176"/>
      <c r="O79" s="177"/>
      <c r="P79" s="177"/>
      <c r="Q79" s="176"/>
    </row>
    <row r="80" spans="1:17" ht="11.25" customHeight="1">
      <c r="A80" s="169"/>
      <c r="B80" s="34"/>
      <c r="C80" s="172"/>
      <c r="D80" s="172"/>
      <c r="E80" s="173"/>
      <c r="F80" s="173"/>
      <c r="G80" s="176"/>
      <c r="H80" s="176"/>
      <c r="I80" s="176"/>
      <c r="J80" s="176"/>
      <c r="K80" s="176"/>
      <c r="L80" s="176"/>
      <c r="M80" s="176"/>
      <c r="N80" s="176"/>
      <c r="O80" s="177"/>
      <c r="P80" s="177"/>
      <c r="Q80" s="176"/>
    </row>
    <row r="81" spans="1:17" ht="18.75" customHeight="1">
      <c r="A81" s="188" t="s">
        <v>90</v>
      </c>
      <c r="B81" s="35" t="s">
        <v>16</v>
      </c>
      <c r="C81" s="181" t="s">
        <v>41</v>
      </c>
      <c r="D81" s="182"/>
      <c r="E81" s="183" t="s">
        <v>92</v>
      </c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7"/>
    </row>
    <row r="82" spans="1:17" ht="12.75" customHeight="1">
      <c r="A82" s="189"/>
      <c r="B82" s="41" t="s">
        <v>17</v>
      </c>
      <c r="C82" s="179"/>
      <c r="D82" s="154"/>
      <c r="E82" s="155">
        <f>E83+E84</f>
        <v>251160</v>
      </c>
      <c r="F82" s="155">
        <f>F83+F84</f>
        <v>62790</v>
      </c>
      <c r="G82" s="156">
        <f>G83+G84</f>
        <v>188370</v>
      </c>
      <c r="H82" s="157">
        <f>H83</f>
        <v>188370</v>
      </c>
      <c r="I82" s="158">
        <f>L82</f>
        <v>0</v>
      </c>
      <c r="J82" s="158">
        <f>J83</f>
        <v>47093</v>
      </c>
      <c r="K82" s="157"/>
      <c r="L82" s="158">
        <f>L83</f>
        <v>0</v>
      </c>
      <c r="M82" s="158">
        <f>M83</f>
        <v>47093</v>
      </c>
      <c r="N82" s="157">
        <f>N83</f>
        <v>141277</v>
      </c>
      <c r="O82" s="157"/>
      <c r="P82" s="157"/>
      <c r="Q82" s="157">
        <f>Q83</f>
        <v>141277</v>
      </c>
    </row>
    <row r="83" spans="1:17" ht="12.75" customHeight="1">
      <c r="A83" s="189"/>
      <c r="B83" s="20" t="s">
        <v>78</v>
      </c>
      <c r="C83" s="112"/>
      <c r="D83" s="112"/>
      <c r="E83" s="113">
        <f>F83+G83</f>
        <v>188370</v>
      </c>
      <c r="F83" s="113">
        <f>I83+J83</f>
        <v>47093</v>
      </c>
      <c r="G83" s="114">
        <f>Q83</f>
        <v>141277</v>
      </c>
      <c r="H83" s="115">
        <f>I83+N83+J83</f>
        <v>188370</v>
      </c>
      <c r="I83" s="116">
        <f>L83</f>
        <v>0</v>
      </c>
      <c r="J83" s="116">
        <f>M83</f>
        <v>47093</v>
      </c>
      <c r="K83" s="115"/>
      <c r="L83" s="116"/>
      <c r="M83" s="116">
        <v>47093</v>
      </c>
      <c r="N83" s="115">
        <f>Q83</f>
        <v>141277</v>
      </c>
      <c r="O83" s="117"/>
      <c r="P83" s="117"/>
      <c r="Q83" s="115">
        <v>141277</v>
      </c>
    </row>
    <row r="84" spans="1:17" ht="12.75" customHeight="1">
      <c r="A84" s="190"/>
      <c r="B84" s="23" t="s">
        <v>28</v>
      </c>
      <c r="C84" s="159"/>
      <c r="D84" s="159"/>
      <c r="E84" s="160">
        <f>F84+G84</f>
        <v>62790</v>
      </c>
      <c r="F84" s="160">
        <v>15697</v>
      </c>
      <c r="G84" s="161">
        <v>47093</v>
      </c>
      <c r="H84" s="162"/>
      <c r="I84" s="163"/>
      <c r="J84" s="163"/>
      <c r="K84" s="162"/>
      <c r="L84" s="163"/>
      <c r="M84" s="163"/>
      <c r="N84" s="162"/>
      <c r="O84" s="164"/>
      <c r="P84" s="164"/>
      <c r="Q84" s="162"/>
    </row>
    <row r="85" spans="1:17" ht="12.75" customHeight="1">
      <c r="A85" s="34"/>
      <c r="B85" s="34"/>
      <c r="C85" s="33"/>
      <c r="D85" s="33"/>
      <c r="E85" s="33"/>
      <c r="F85" s="33"/>
      <c r="G85" s="33"/>
      <c r="H85" s="33"/>
      <c r="I85" s="71"/>
      <c r="J85" s="71"/>
      <c r="K85" s="33"/>
      <c r="L85" s="71"/>
      <c r="M85" s="71"/>
      <c r="N85" s="33"/>
      <c r="O85" s="33"/>
      <c r="P85" s="33"/>
      <c r="Q85" s="56"/>
    </row>
    <row r="86" spans="1:17" ht="28.5" customHeight="1">
      <c r="A86" s="57"/>
      <c r="B86" s="245" t="s">
        <v>38</v>
      </c>
      <c r="C86" s="246"/>
      <c r="D86" s="247"/>
      <c r="E86" s="58">
        <f>E12+E39</f>
        <v>2764139</v>
      </c>
      <c r="F86" s="58">
        <f aca="true" t="shared" si="4" ref="F86:Q86">F12+F39</f>
        <v>550709</v>
      </c>
      <c r="G86" s="58">
        <f t="shared" si="4"/>
        <v>2213430</v>
      </c>
      <c r="H86" s="58">
        <f t="shared" si="4"/>
        <v>2356820</v>
      </c>
      <c r="I86" s="58">
        <f t="shared" si="4"/>
        <v>200096</v>
      </c>
      <c r="J86" s="58">
        <f t="shared" si="4"/>
        <v>278304</v>
      </c>
      <c r="K86" s="58">
        <f t="shared" si="4"/>
        <v>0</v>
      </c>
      <c r="L86" s="58">
        <f t="shared" si="4"/>
        <v>200096</v>
      </c>
      <c r="M86" s="58">
        <f t="shared" si="4"/>
        <v>278304</v>
      </c>
      <c r="N86" s="58">
        <f t="shared" si="4"/>
        <v>1878420</v>
      </c>
      <c r="O86" s="58">
        <f t="shared" si="4"/>
        <v>0</v>
      </c>
      <c r="P86" s="58">
        <f t="shared" si="4"/>
        <v>0</v>
      </c>
      <c r="Q86" s="58">
        <f t="shared" si="4"/>
        <v>1878420</v>
      </c>
    </row>
    <row r="87" spans="1:17" ht="3.75" customHeight="1">
      <c r="A87" s="57"/>
      <c r="B87" s="57"/>
      <c r="C87" s="57"/>
      <c r="D87" s="57"/>
      <c r="E87" s="57"/>
      <c r="F87" s="57" t="s">
        <v>72</v>
      </c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2:17" ht="21" customHeight="1">
      <c r="B88" s="242"/>
      <c r="C88" s="242"/>
      <c r="D88" s="242"/>
      <c r="E88" s="242"/>
      <c r="F88" s="242"/>
      <c r="G88" s="242"/>
      <c r="H88" s="242"/>
      <c r="I88" s="242"/>
      <c r="J88" s="242"/>
      <c r="K88" s="242"/>
      <c r="L88" s="242"/>
      <c r="M88" s="242"/>
      <c r="N88" s="242"/>
      <c r="O88" s="242"/>
      <c r="P88" s="242"/>
      <c r="Q88" s="242"/>
    </row>
    <row r="89" ht="9" customHeight="1"/>
  </sheetData>
  <sheetProtection/>
  <mergeCells count="78">
    <mergeCell ref="A71:A76"/>
    <mergeCell ref="B88:Q88"/>
    <mergeCell ref="C73:D73"/>
    <mergeCell ref="E62:Q62"/>
    <mergeCell ref="C72:Q72"/>
    <mergeCell ref="C62:D62"/>
    <mergeCell ref="E66:Q66"/>
    <mergeCell ref="B86:D86"/>
    <mergeCell ref="C71:Q71"/>
    <mergeCell ref="C66:D66"/>
    <mergeCell ref="N1:Q1"/>
    <mergeCell ref="I7:M7"/>
    <mergeCell ref="A2:Q2"/>
    <mergeCell ref="H4:Q4"/>
    <mergeCell ref="D4:D10"/>
    <mergeCell ref="B4:B10"/>
    <mergeCell ref="K8:M8"/>
    <mergeCell ref="I8:J8"/>
    <mergeCell ref="G5:G10"/>
    <mergeCell ref="E14:Q14"/>
    <mergeCell ref="F5:F10"/>
    <mergeCell ref="C4:C10"/>
    <mergeCell ref="H5:Q5"/>
    <mergeCell ref="I11:J11"/>
    <mergeCell ref="H6:H10"/>
    <mergeCell ref="I6:Q6"/>
    <mergeCell ref="F4:G4"/>
    <mergeCell ref="C61:Q61"/>
    <mergeCell ref="I9:I10"/>
    <mergeCell ref="J9:J10"/>
    <mergeCell ref="E4:E10"/>
    <mergeCell ref="C13:Q13"/>
    <mergeCell ref="K9:K10"/>
    <mergeCell ref="O8:Q8"/>
    <mergeCell ref="C18:D18"/>
    <mergeCell ref="L9:M9"/>
    <mergeCell ref="C14:D14"/>
    <mergeCell ref="C60:Q60"/>
    <mergeCell ref="L11:M11"/>
    <mergeCell ref="A18:A21"/>
    <mergeCell ref="A22:A25"/>
    <mergeCell ref="N7:Q7"/>
    <mergeCell ref="A4:A10"/>
    <mergeCell ref="E49:Q49"/>
    <mergeCell ref="A14:A17"/>
    <mergeCell ref="C22:D22"/>
    <mergeCell ref="E18:Q18"/>
    <mergeCell ref="B39:D39"/>
    <mergeCell ref="A61:A65"/>
    <mergeCell ref="C54:Q54"/>
    <mergeCell ref="A66:A69"/>
    <mergeCell ref="A55:A58"/>
    <mergeCell ref="C55:D55"/>
    <mergeCell ref="C30:Q30"/>
    <mergeCell ref="E22:Q22"/>
    <mergeCell ref="D32:Q32"/>
    <mergeCell ref="A31:A37"/>
    <mergeCell ref="C31:Q31"/>
    <mergeCell ref="E55:Q55"/>
    <mergeCell ref="C40:Q40"/>
    <mergeCell ref="A41:A47"/>
    <mergeCell ref="C41:Q41"/>
    <mergeCell ref="D42:Q42"/>
    <mergeCell ref="D43:Q43"/>
    <mergeCell ref="D33:Q33"/>
    <mergeCell ref="C34:D34"/>
    <mergeCell ref="E34:Q34"/>
    <mergeCell ref="C81:D81"/>
    <mergeCell ref="E81:Q81"/>
    <mergeCell ref="A81:A84"/>
    <mergeCell ref="A49:A52"/>
    <mergeCell ref="C44:D44"/>
    <mergeCell ref="E44:Q44"/>
    <mergeCell ref="C49:D49"/>
    <mergeCell ref="E73:Q73"/>
  </mergeCells>
  <printOptions horizontalCentered="1"/>
  <pageMargins left="0.5905511811023623" right="0.4330708661417323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8"/>
  <sheetViews>
    <sheetView zoomScalePageLayoutView="0" workbookViewId="0" topLeftCell="A7">
      <selection activeCell="R15" sqref="R15"/>
    </sheetView>
  </sheetViews>
  <sheetFormatPr defaultColWidth="9.00390625" defaultRowHeight="12.75"/>
  <cols>
    <col min="1" max="1" width="25.00390625" style="0" customWidth="1"/>
    <col min="2" max="2" width="6.375" style="0" customWidth="1"/>
    <col min="3" max="3" width="10.00390625" style="0" customWidth="1"/>
    <col min="4" max="4" width="12.375" style="0" customWidth="1"/>
    <col min="5" max="5" width="10.375" style="0" customWidth="1"/>
    <col min="6" max="6" width="10.75390625" style="0" customWidth="1"/>
    <col min="7" max="7" width="11.375" style="0" customWidth="1"/>
    <col min="8" max="8" width="9.25390625" style="0" customWidth="1"/>
    <col min="9" max="9" width="8.875" style="0" customWidth="1"/>
    <col min="10" max="10" width="10.25390625" style="0" customWidth="1"/>
    <col min="11" max="11" width="9.00390625" style="0" customWidth="1"/>
    <col min="12" max="12" width="9.75390625" style="0" customWidth="1"/>
    <col min="13" max="13" width="9.875" style="0" customWidth="1"/>
    <col min="14" max="16" width="7.875" style="0" customWidth="1"/>
    <col min="17" max="17" width="6.125" style="0" customWidth="1"/>
    <col min="18" max="18" width="7.375" style="0" customWidth="1"/>
  </cols>
  <sheetData>
    <row r="1" ht="2.25" customHeight="1"/>
    <row r="2" spans="1:18" ht="12.75" customHeight="1">
      <c r="A2" s="79"/>
      <c r="B2" s="79"/>
      <c r="C2" s="79"/>
      <c r="D2" s="248">
        <v>2013</v>
      </c>
      <c r="E2" s="248"/>
      <c r="F2" s="248"/>
      <c r="G2" s="248"/>
      <c r="H2" s="248"/>
      <c r="I2" s="248">
        <v>2014</v>
      </c>
      <c r="J2" s="248"/>
      <c r="K2" s="248"/>
      <c r="L2" s="248"/>
      <c r="M2" s="248"/>
      <c r="N2" s="248">
        <v>2015</v>
      </c>
      <c r="O2" s="248"/>
      <c r="P2" s="248"/>
      <c r="Q2" s="248"/>
      <c r="R2" s="248"/>
    </row>
    <row r="3" spans="1:18" ht="31.5" customHeight="1">
      <c r="A3" s="80" t="s">
        <v>75</v>
      </c>
      <c r="B3" s="107"/>
      <c r="C3" s="98" t="s">
        <v>60</v>
      </c>
      <c r="D3" s="105" t="s">
        <v>53</v>
      </c>
      <c r="E3" s="96"/>
      <c r="F3" s="97" t="s">
        <v>54</v>
      </c>
      <c r="G3" s="97" t="s">
        <v>55</v>
      </c>
      <c r="H3" s="97" t="s">
        <v>40</v>
      </c>
      <c r="I3" s="96" t="s">
        <v>53</v>
      </c>
      <c r="J3" s="96"/>
      <c r="K3" s="97" t="s">
        <v>54</v>
      </c>
      <c r="L3" s="97" t="s">
        <v>55</v>
      </c>
      <c r="M3" s="97" t="s">
        <v>40</v>
      </c>
      <c r="N3" s="96" t="s">
        <v>53</v>
      </c>
      <c r="O3" s="96"/>
      <c r="P3" s="97" t="s">
        <v>54</v>
      </c>
      <c r="Q3" s="97" t="s">
        <v>55</v>
      </c>
      <c r="R3" s="97" t="s">
        <v>40</v>
      </c>
    </row>
    <row r="4" spans="1:18" ht="49.5" customHeight="1">
      <c r="A4" s="93" t="s">
        <v>74</v>
      </c>
      <c r="B4" s="108">
        <v>15095</v>
      </c>
      <c r="C4" s="92">
        <f>D4+I4+N4</f>
        <v>21081</v>
      </c>
      <c r="D4" s="87">
        <f>SUM(F4:H4)</f>
        <v>2480</v>
      </c>
      <c r="E4" s="87"/>
      <c r="F4" s="82"/>
      <c r="G4" s="82"/>
      <c r="H4" s="82">
        <v>2480</v>
      </c>
      <c r="I4" s="87">
        <f>SUM(K4:M4)</f>
        <v>18601</v>
      </c>
      <c r="J4" s="87"/>
      <c r="K4" s="82"/>
      <c r="L4" s="82"/>
      <c r="M4" s="82">
        <v>18601</v>
      </c>
      <c r="N4" s="87">
        <f>SUM(P4:R4)</f>
        <v>0</v>
      </c>
      <c r="O4" s="87"/>
      <c r="P4" s="82"/>
      <c r="Q4" s="82"/>
      <c r="R4" s="82"/>
    </row>
    <row r="5" spans="1:18" ht="24" customHeight="1">
      <c r="A5" s="81" t="s">
        <v>36</v>
      </c>
      <c r="B5" s="108">
        <v>72095</v>
      </c>
      <c r="C5" s="92">
        <f aca="true" t="shared" si="0" ref="C5:C16">D5+I5+N5</f>
        <v>2021506</v>
      </c>
      <c r="D5" s="87">
        <f aca="true" t="shared" si="1" ref="D5:D16">SUM(F5:H5)</f>
        <v>933165</v>
      </c>
      <c r="E5" s="87"/>
      <c r="F5" s="82">
        <v>793191</v>
      </c>
      <c r="G5" s="82">
        <v>139974</v>
      </c>
      <c r="H5" s="82"/>
      <c r="I5" s="87">
        <f>SUM(K5:M5)</f>
        <v>1088341</v>
      </c>
      <c r="J5" s="87"/>
      <c r="K5" s="82">
        <v>925090</v>
      </c>
      <c r="L5" s="82">
        <v>163251</v>
      </c>
      <c r="M5" s="82"/>
      <c r="N5" s="87">
        <f>SUM(P5:R5)</f>
        <v>0</v>
      </c>
      <c r="O5" s="87"/>
      <c r="P5" s="82"/>
      <c r="Q5" s="82"/>
      <c r="R5" s="82"/>
    </row>
    <row r="6" spans="1:18" ht="49.5" customHeight="1">
      <c r="A6" s="81" t="s">
        <v>59</v>
      </c>
      <c r="B6" s="108"/>
      <c r="C6" s="92">
        <f t="shared" si="0"/>
        <v>0</v>
      </c>
      <c r="D6" s="87">
        <f t="shared" si="1"/>
        <v>0</v>
      </c>
      <c r="E6" s="87"/>
      <c r="F6" s="82"/>
      <c r="G6" s="82"/>
      <c r="H6" s="82"/>
      <c r="I6" s="87">
        <f>SUM(K6:M6)</f>
        <v>0</v>
      </c>
      <c r="J6" s="87"/>
      <c r="K6" s="82"/>
      <c r="L6" s="82"/>
      <c r="M6" s="82"/>
      <c r="N6" s="87">
        <f>SUM(P6:R6)</f>
        <v>0</v>
      </c>
      <c r="O6" s="87"/>
      <c r="P6" s="82"/>
      <c r="Q6" s="82"/>
      <c r="R6" s="82"/>
    </row>
    <row r="7" spans="1:18" ht="48.75" customHeight="1">
      <c r="A7" s="94" t="s">
        <v>52</v>
      </c>
      <c r="B7" s="108">
        <v>75095</v>
      </c>
      <c r="C7" s="92">
        <f t="shared" si="0"/>
        <v>16043</v>
      </c>
      <c r="D7" s="87">
        <f t="shared" si="1"/>
        <v>3774</v>
      </c>
      <c r="E7" s="87"/>
      <c r="F7" s="82"/>
      <c r="G7" s="82"/>
      <c r="H7" s="82">
        <v>3774</v>
      </c>
      <c r="I7" s="87">
        <f>SUM(K7:M7)</f>
        <v>12269</v>
      </c>
      <c r="J7" s="87"/>
      <c r="K7" s="82"/>
      <c r="L7" s="82"/>
      <c r="M7" s="82">
        <v>12269</v>
      </c>
      <c r="N7" s="87">
        <f>SUM(P7:R7)</f>
        <v>0</v>
      </c>
      <c r="O7" s="87"/>
      <c r="P7" s="82"/>
      <c r="Q7" s="82"/>
      <c r="R7" s="82"/>
    </row>
    <row r="8" spans="1:18" ht="15.75" customHeight="1">
      <c r="A8" s="83" t="s">
        <v>68</v>
      </c>
      <c r="B8" s="109"/>
      <c r="C8" s="92">
        <f t="shared" si="0"/>
        <v>2058630</v>
      </c>
      <c r="D8" s="88">
        <f aca="true" t="shared" si="2" ref="D8:R8">SUM(D4:D7)</f>
        <v>939419</v>
      </c>
      <c r="E8" s="88"/>
      <c r="F8" s="84">
        <f t="shared" si="2"/>
        <v>793191</v>
      </c>
      <c r="G8" s="84">
        <f t="shared" si="2"/>
        <v>139974</v>
      </c>
      <c r="H8" s="84">
        <f t="shared" si="2"/>
        <v>6254</v>
      </c>
      <c r="I8" s="88">
        <f t="shared" si="2"/>
        <v>1119211</v>
      </c>
      <c r="J8" s="88"/>
      <c r="K8" s="84">
        <f t="shared" si="2"/>
        <v>925090</v>
      </c>
      <c r="L8" s="84">
        <f t="shared" si="2"/>
        <v>163251</v>
      </c>
      <c r="M8" s="84">
        <f t="shared" si="2"/>
        <v>30870</v>
      </c>
      <c r="N8" s="88">
        <f t="shared" si="2"/>
        <v>0</v>
      </c>
      <c r="O8" s="88"/>
      <c r="P8" s="84">
        <f t="shared" si="2"/>
        <v>0</v>
      </c>
      <c r="Q8" s="84">
        <f t="shared" si="2"/>
        <v>0</v>
      </c>
      <c r="R8" s="84">
        <f t="shared" si="2"/>
        <v>0</v>
      </c>
    </row>
    <row r="9" spans="1:18" ht="21.75" customHeight="1">
      <c r="A9" s="94" t="s">
        <v>29</v>
      </c>
      <c r="B9" s="108"/>
      <c r="C9" s="92">
        <f t="shared" si="0"/>
        <v>558420</v>
      </c>
      <c r="D9" s="87">
        <f t="shared" si="1"/>
        <v>558420</v>
      </c>
      <c r="E9" s="87"/>
      <c r="F9" s="82">
        <v>385900</v>
      </c>
      <c r="G9" s="82"/>
      <c r="H9" s="82">
        <v>172520</v>
      </c>
      <c r="I9" s="87">
        <f aca="true" t="shared" si="3" ref="I9:I16">SUM(K9:M9)</f>
        <v>0</v>
      </c>
      <c r="J9" s="87"/>
      <c r="K9" s="82"/>
      <c r="L9" s="82"/>
      <c r="M9" s="82"/>
      <c r="N9" s="87">
        <f aca="true" t="shared" si="4" ref="N9:N16">SUM(P9:R9)</f>
        <v>0</v>
      </c>
      <c r="O9" s="87"/>
      <c r="P9" s="82"/>
      <c r="Q9" s="82"/>
      <c r="R9" s="82"/>
    </row>
    <row r="10" spans="1:18" ht="22.5" customHeight="1">
      <c r="A10" s="81" t="s">
        <v>36</v>
      </c>
      <c r="B10" s="108">
        <v>72095</v>
      </c>
      <c r="C10" s="92">
        <f t="shared" si="0"/>
        <v>162778</v>
      </c>
      <c r="D10" s="87">
        <f t="shared" si="1"/>
        <v>0</v>
      </c>
      <c r="E10" s="87"/>
      <c r="F10" s="82"/>
      <c r="G10" s="82"/>
      <c r="H10" s="82"/>
      <c r="I10" s="87">
        <f t="shared" si="3"/>
        <v>162778</v>
      </c>
      <c r="J10" s="87"/>
      <c r="K10" s="82">
        <v>138361</v>
      </c>
      <c r="L10" s="82">
        <v>24417</v>
      </c>
      <c r="M10" s="82"/>
      <c r="N10" s="87">
        <f t="shared" si="4"/>
        <v>0</v>
      </c>
      <c r="O10" s="87"/>
      <c r="P10" s="82"/>
      <c r="Q10" s="82"/>
      <c r="R10" s="82"/>
    </row>
    <row r="11" spans="1:18" ht="27">
      <c r="A11" s="94" t="s">
        <v>42</v>
      </c>
      <c r="B11" s="108">
        <v>80195</v>
      </c>
      <c r="C11" s="92">
        <f t="shared" si="0"/>
        <v>6000</v>
      </c>
      <c r="D11" s="87">
        <f t="shared" si="1"/>
        <v>6000</v>
      </c>
      <c r="E11" s="87"/>
      <c r="F11" s="82">
        <v>5099</v>
      </c>
      <c r="G11" s="82">
        <v>901</v>
      </c>
      <c r="H11" s="82"/>
      <c r="I11" s="87">
        <f t="shared" si="3"/>
        <v>0</v>
      </c>
      <c r="J11" s="87"/>
      <c r="K11" s="82"/>
      <c r="L11" s="82"/>
      <c r="M11" s="82"/>
      <c r="N11" s="87">
        <f t="shared" si="4"/>
        <v>0</v>
      </c>
      <c r="O11" s="87"/>
      <c r="P11" s="82"/>
      <c r="Q11" s="82"/>
      <c r="R11" s="82"/>
    </row>
    <row r="12" spans="1:18" ht="21">
      <c r="A12" s="81" t="s">
        <v>43</v>
      </c>
      <c r="B12" s="108">
        <v>80195</v>
      </c>
      <c r="C12" s="92">
        <f>D12+I12+N12</f>
        <v>348285</v>
      </c>
      <c r="D12" s="87">
        <f>SUM(F12:H12)</f>
        <v>221984</v>
      </c>
      <c r="E12" s="87"/>
      <c r="F12" s="82">
        <v>166488</v>
      </c>
      <c r="G12" s="82"/>
      <c r="H12" s="82">
        <v>55496</v>
      </c>
      <c r="I12" s="87">
        <f>SUM(K12:M12)</f>
        <v>126301</v>
      </c>
      <c r="J12" s="87"/>
      <c r="K12" s="82">
        <v>94726</v>
      </c>
      <c r="L12" s="82"/>
      <c r="M12" s="82">
        <v>31575</v>
      </c>
      <c r="N12" s="87">
        <f>SUM(P12:R12)</f>
        <v>0</v>
      </c>
      <c r="O12" s="87"/>
      <c r="P12" s="82"/>
      <c r="Q12" s="82"/>
      <c r="R12" s="82"/>
    </row>
    <row r="13" spans="1:18" ht="27">
      <c r="A13" s="94" t="s">
        <v>59</v>
      </c>
      <c r="B13" s="108"/>
      <c r="C13" s="92">
        <f>D13+I13+N13</f>
        <v>0</v>
      </c>
      <c r="D13" s="87">
        <f>SUM(F13:H13)</f>
        <v>0</v>
      </c>
      <c r="E13" s="87"/>
      <c r="F13" s="82"/>
      <c r="G13" s="82"/>
      <c r="H13" s="82"/>
      <c r="I13" s="87">
        <f>SUM(K13:M13)</f>
        <v>0</v>
      </c>
      <c r="J13" s="87"/>
      <c r="K13" s="82"/>
      <c r="L13" s="82"/>
      <c r="M13" s="82"/>
      <c r="N13" s="87">
        <f>SUM(P13:R13)</f>
        <v>0</v>
      </c>
      <c r="O13" s="87"/>
      <c r="P13" s="82"/>
      <c r="Q13" s="82"/>
      <c r="R13" s="82"/>
    </row>
    <row r="14" spans="1:18" ht="18">
      <c r="A14" s="94" t="s">
        <v>62</v>
      </c>
      <c r="B14" s="108">
        <v>71095</v>
      </c>
      <c r="C14" s="92">
        <f>D14+I14+N14</f>
        <v>169500</v>
      </c>
      <c r="D14" s="87">
        <f>SUM(F14:H14)</f>
        <v>3000</v>
      </c>
      <c r="E14" s="87"/>
      <c r="F14" s="82">
        <v>2700</v>
      </c>
      <c r="G14" s="82"/>
      <c r="H14" s="82">
        <v>300</v>
      </c>
      <c r="I14" s="87">
        <f>SUM(K14:M14)</f>
        <v>13500</v>
      </c>
      <c r="J14" s="87"/>
      <c r="K14" s="82">
        <v>12300</v>
      </c>
      <c r="L14" s="82"/>
      <c r="M14" s="82">
        <v>1200</v>
      </c>
      <c r="N14" s="87">
        <f>SUM(P14:R14)</f>
        <v>153000</v>
      </c>
      <c r="O14" s="87"/>
      <c r="P14" s="82">
        <v>137550</v>
      </c>
      <c r="Q14" s="82"/>
      <c r="R14" s="82">
        <v>15450</v>
      </c>
    </row>
    <row r="15" spans="1:18" ht="12.75">
      <c r="A15" s="81" t="s">
        <v>33</v>
      </c>
      <c r="B15" s="108">
        <v>95395</v>
      </c>
      <c r="C15" s="92">
        <f t="shared" si="0"/>
        <v>274716</v>
      </c>
      <c r="D15" s="87">
        <f>SUM(F15:H15)</f>
        <v>174716</v>
      </c>
      <c r="E15" s="87"/>
      <c r="F15" s="82">
        <v>149378</v>
      </c>
      <c r="G15" s="82">
        <v>7908</v>
      </c>
      <c r="H15" s="82">
        <v>17430</v>
      </c>
      <c r="I15" s="87">
        <f t="shared" si="3"/>
        <v>100000</v>
      </c>
      <c r="J15" s="87"/>
      <c r="K15" s="82">
        <v>85000</v>
      </c>
      <c r="L15" s="82">
        <v>4500</v>
      </c>
      <c r="M15" s="82">
        <v>10500</v>
      </c>
      <c r="N15" s="87">
        <f t="shared" si="4"/>
        <v>0</v>
      </c>
      <c r="O15" s="87"/>
      <c r="P15" s="82"/>
      <c r="Q15" s="82"/>
      <c r="R15" s="82"/>
    </row>
    <row r="16" spans="1:18" ht="13.5" customHeight="1">
      <c r="A16" s="81" t="s">
        <v>31</v>
      </c>
      <c r="B16" s="108">
        <v>95395</v>
      </c>
      <c r="C16" s="92">
        <f t="shared" si="0"/>
        <v>39686</v>
      </c>
      <c r="D16" s="87">
        <f t="shared" si="1"/>
        <v>39686</v>
      </c>
      <c r="E16" s="87"/>
      <c r="F16" s="82">
        <v>33735</v>
      </c>
      <c r="G16" s="82">
        <v>5951</v>
      </c>
      <c r="H16" s="82"/>
      <c r="I16" s="87">
        <f t="shared" si="3"/>
        <v>0</v>
      </c>
      <c r="J16" s="87"/>
      <c r="K16" s="82"/>
      <c r="L16" s="82"/>
      <c r="M16" s="82"/>
      <c r="N16" s="87">
        <f t="shared" si="4"/>
        <v>0</v>
      </c>
      <c r="O16" s="87"/>
      <c r="P16" s="82"/>
      <c r="Q16" s="82"/>
      <c r="R16" s="82"/>
    </row>
    <row r="17" spans="1:19" ht="16.5" customHeight="1">
      <c r="A17" s="83" t="s">
        <v>69</v>
      </c>
      <c r="B17" s="83"/>
      <c r="C17" s="92">
        <f>D17+I17+N17</f>
        <v>1559385</v>
      </c>
      <c r="D17" s="88">
        <f>SUM(D9:D16)</f>
        <v>1003806</v>
      </c>
      <c r="E17" s="88"/>
      <c r="F17" s="84">
        <f>SUM(F9:F16)</f>
        <v>743300</v>
      </c>
      <c r="G17" s="84">
        <f>SUM(G9:G16)</f>
        <v>14760</v>
      </c>
      <c r="H17" s="84">
        <f>SUM(H9:H16)</f>
        <v>245746</v>
      </c>
      <c r="I17" s="88">
        <f>SUM(I9:I16)</f>
        <v>402579</v>
      </c>
      <c r="J17" s="88"/>
      <c r="K17" s="84">
        <f>SUM(K9:K16)</f>
        <v>330387</v>
      </c>
      <c r="L17" s="84">
        <f>SUM(L9:L16)</f>
        <v>28917</v>
      </c>
      <c r="M17" s="84">
        <f>SUM(M9:M16)</f>
        <v>43275</v>
      </c>
      <c r="N17" s="88">
        <f>SUM(N9:N16)</f>
        <v>153000</v>
      </c>
      <c r="O17" s="88"/>
      <c r="P17" s="84">
        <f>SUM(P9:P16)</f>
        <v>137550</v>
      </c>
      <c r="Q17" s="84">
        <f>SUM(Q9:Q16)</f>
        <v>0</v>
      </c>
      <c r="R17" s="84">
        <f>SUM(R9:R16)</f>
        <v>15450</v>
      </c>
      <c r="S17" s="78">
        <f>SUM(C9:C16)</f>
        <v>1559385</v>
      </c>
    </row>
    <row r="18" spans="1:19" ht="16.5" customHeight="1">
      <c r="A18" s="85" t="s">
        <v>67</v>
      </c>
      <c r="B18" s="85"/>
      <c r="C18" s="92">
        <f>D18+I18+N18</f>
        <v>3618015</v>
      </c>
      <c r="D18" s="89">
        <f>D8+D17</f>
        <v>1943225</v>
      </c>
      <c r="E18" s="89"/>
      <c r="F18" s="86">
        <f>F8+F17</f>
        <v>1536491</v>
      </c>
      <c r="G18" s="86">
        <f>G8+G17</f>
        <v>154734</v>
      </c>
      <c r="H18" s="86">
        <f>H8+H17</f>
        <v>252000</v>
      </c>
      <c r="I18" s="89">
        <f>I8+I17</f>
        <v>1521790</v>
      </c>
      <c r="J18" s="89"/>
      <c r="K18" s="86">
        <f>K8+K17</f>
        <v>1255477</v>
      </c>
      <c r="L18" s="86">
        <f>L8+L17</f>
        <v>192168</v>
      </c>
      <c r="M18" s="86">
        <f>M8+M17</f>
        <v>74145</v>
      </c>
      <c r="N18" s="89">
        <f>N8+N17</f>
        <v>153000</v>
      </c>
      <c r="O18" s="89"/>
      <c r="P18" s="86">
        <f>P8+P17</f>
        <v>137550</v>
      </c>
      <c r="Q18" s="86">
        <f>Q8+Q17</f>
        <v>0</v>
      </c>
      <c r="R18" s="86">
        <f>R8+R17</f>
        <v>15450</v>
      </c>
      <c r="S18" s="78">
        <f>D18+I18+N18</f>
        <v>3618015</v>
      </c>
    </row>
    <row r="19" spans="19:20" ht="22.5" customHeight="1">
      <c r="S19" s="78">
        <f>P18+K18+F18</f>
        <v>2929518</v>
      </c>
      <c r="T19" t="s">
        <v>57</v>
      </c>
    </row>
    <row r="20" ht="4.5" customHeight="1" hidden="1">
      <c r="S20" s="78">
        <f>G18+H18+L18+M18+R18</f>
        <v>688497</v>
      </c>
    </row>
    <row r="21" spans="4:19" ht="10.5" customHeight="1">
      <c r="D21" s="249"/>
      <c r="E21" s="249"/>
      <c r="F21" s="249"/>
      <c r="G21" s="249"/>
      <c r="H21" s="249"/>
      <c r="S21" s="78"/>
    </row>
    <row r="22" spans="1:18" ht="15.75">
      <c r="A22" s="79"/>
      <c r="B22" s="79"/>
      <c r="C22" s="79"/>
      <c r="D22" s="250">
        <v>2013</v>
      </c>
      <c r="E22" s="250"/>
      <c r="F22" s="250"/>
      <c r="G22" s="250"/>
      <c r="H22" s="250"/>
      <c r="I22" s="250">
        <v>2014</v>
      </c>
      <c r="J22" s="250"/>
      <c r="K22" s="250"/>
      <c r="L22" s="250"/>
      <c r="M22" s="250"/>
      <c r="N22" s="250">
        <v>2015</v>
      </c>
      <c r="O22" s="250"/>
      <c r="P22" s="250"/>
      <c r="Q22" s="250"/>
      <c r="R22" s="250"/>
    </row>
    <row r="23" spans="1:18" ht="30" customHeight="1">
      <c r="A23" s="80" t="s">
        <v>76</v>
      </c>
      <c r="B23" s="80"/>
      <c r="C23" s="91"/>
      <c r="D23" s="104" t="s">
        <v>58</v>
      </c>
      <c r="E23" s="100" t="s">
        <v>73</v>
      </c>
      <c r="F23" s="97" t="s">
        <v>54</v>
      </c>
      <c r="G23" s="97" t="s">
        <v>55</v>
      </c>
      <c r="H23" s="97" t="s">
        <v>40</v>
      </c>
      <c r="I23" s="96" t="s">
        <v>58</v>
      </c>
      <c r="J23" s="100" t="s">
        <v>73</v>
      </c>
      <c r="K23" s="97" t="s">
        <v>54</v>
      </c>
      <c r="L23" s="97" t="s">
        <v>55</v>
      </c>
      <c r="M23" s="97" t="s">
        <v>40</v>
      </c>
      <c r="N23" s="96" t="s">
        <v>58</v>
      </c>
      <c r="O23" s="100" t="s">
        <v>73</v>
      </c>
      <c r="P23" s="97" t="s">
        <v>54</v>
      </c>
      <c r="Q23" s="97" t="s">
        <v>55</v>
      </c>
      <c r="R23" s="97" t="s">
        <v>40</v>
      </c>
    </row>
    <row r="24" spans="1:18" ht="60" customHeight="1">
      <c r="A24" s="94" t="s">
        <v>61</v>
      </c>
      <c r="B24" s="108">
        <v>15095</v>
      </c>
      <c r="C24" s="92">
        <f>D24+I24+N24</f>
        <v>0</v>
      </c>
      <c r="D24" s="87">
        <f>SUM(F24:H24)</f>
        <v>0</v>
      </c>
      <c r="E24" s="101"/>
      <c r="F24" s="82"/>
      <c r="G24" s="82"/>
      <c r="H24" s="82"/>
      <c r="I24" s="87">
        <f>SUM(K24:M24)</f>
        <v>0</v>
      </c>
      <c r="J24" s="101"/>
      <c r="K24" s="82"/>
      <c r="L24" s="82"/>
      <c r="M24" s="82"/>
      <c r="N24" s="87">
        <f>SUM(P24:R24)</f>
        <v>0</v>
      </c>
      <c r="O24" s="101"/>
      <c r="P24" s="82"/>
      <c r="Q24" s="82"/>
      <c r="R24" s="82"/>
    </row>
    <row r="25" spans="1:18" ht="18">
      <c r="A25" s="94" t="s">
        <v>36</v>
      </c>
      <c r="B25" s="108">
        <v>72095</v>
      </c>
      <c r="C25" s="92">
        <f aca="true" t="shared" si="5" ref="C25:C36">D25+I25+N25</f>
        <v>2021506</v>
      </c>
      <c r="D25" s="87">
        <f>SUM(F25:H25)</f>
        <v>933165</v>
      </c>
      <c r="E25" s="101">
        <f>F25+G25</f>
        <v>933165</v>
      </c>
      <c r="F25" s="82">
        <v>793191</v>
      </c>
      <c r="G25" s="82">
        <v>139974</v>
      </c>
      <c r="H25" s="82"/>
      <c r="I25" s="87">
        <f>SUM(K25:M25)</f>
        <v>1088341</v>
      </c>
      <c r="J25" s="101">
        <f>K25+L25</f>
        <v>1088341</v>
      </c>
      <c r="K25" s="82">
        <v>925090</v>
      </c>
      <c r="L25" s="82">
        <v>163251</v>
      </c>
      <c r="M25" s="82"/>
      <c r="N25" s="87">
        <f>SUM(P25:R25)</f>
        <v>0</v>
      </c>
      <c r="O25" s="101"/>
      <c r="P25" s="82"/>
      <c r="Q25" s="82"/>
      <c r="R25" s="82"/>
    </row>
    <row r="26" spans="1:20" ht="35.25" customHeight="1">
      <c r="A26" s="94" t="s">
        <v>59</v>
      </c>
      <c r="B26" s="108"/>
      <c r="C26" s="92">
        <f t="shared" si="5"/>
        <v>0</v>
      </c>
      <c r="D26" s="87">
        <f>SUM(F26:H26)</f>
        <v>0</v>
      </c>
      <c r="E26" s="101"/>
      <c r="F26" s="82"/>
      <c r="G26" s="82"/>
      <c r="H26" s="82"/>
      <c r="I26" s="87">
        <f>SUM(K26:M26)</f>
        <v>0</v>
      </c>
      <c r="J26" s="101"/>
      <c r="K26" s="82"/>
      <c r="L26" s="82"/>
      <c r="M26" s="82"/>
      <c r="N26" s="87">
        <f>SUM(P26:R26)</f>
        <v>0</v>
      </c>
      <c r="O26" s="101"/>
      <c r="P26" s="82"/>
      <c r="Q26" s="82"/>
      <c r="R26" s="82"/>
      <c r="T26" s="78">
        <f>D26+I26+N26</f>
        <v>0</v>
      </c>
    </row>
    <row r="27" spans="1:18" ht="44.25" customHeight="1">
      <c r="A27" s="94" t="s">
        <v>52</v>
      </c>
      <c r="B27" s="108">
        <v>75095</v>
      </c>
      <c r="C27" s="92">
        <f t="shared" si="5"/>
        <v>0</v>
      </c>
      <c r="D27" s="87"/>
      <c r="E27" s="101"/>
      <c r="F27" s="82"/>
      <c r="G27" s="82"/>
      <c r="H27" s="82"/>
      <c r="I27" s="87">
        <f>SUM(K27:M27)</f>
        <v>0</v>
      </c>
      <c r="J27" s="101"/>
      <c r="K27" s="82"/>
      <c r="L27" s="82"/>
      <c r="M27" s="82"/>
      <c r="N27" s="87">
        <f>SUM(P27:R27)</f>
        <v>0</v>
      </c>
      <c r="O27" s="101"/>
      <c r="P27" s="82"/>
      <c r="Q27" s="82"/>
      <c r="R27" s="82"/>
    </row>
    <row r="28" spans="1:18" ht="12.75">
      <c r="A28" s="95" t="s">
        <v>70</v>
      </c>
      <c r="B28" s="109"/>
      <c r="C28" s="92">
        <f t="shared" si="5"/>
        <v>2021506</v>
      </c>
      <c r="D28" s="88">
        <f aca="true" t="shared" si="6" ref="D28:R28">SUM(D24:D27)</f>
        <v>933165</v>
      </c>
      <c r="E28" s="102"/>
      <c r="F28" s="84">
        <f t="shared" si="6"/>
        <v>793191</v>
      </c>
      <c r="G28" s="84">
        <f t="shared" si="6"/>
        <v>139974</v>
      </c>
      <c r="H28" s="84">
        <f t="shared" si="6"/>
        <v>0</v>
      </c>
      <c r="I28" s="88">
        <f t="shared" si="6"/>
        <v>1088341</v>
      </c>
      <c r="J28" s="102">
        <f>K28+L28</f>
        <v>1088341</v>
      </c>
      <c r="K28" s="84">
        <f t="shared" si="6"/>
        <v>925090</v>
      </c>
      <c r="L28" s="84">
        <f t="shared" si="6"/>
        <v>163251</v>
      </c>
      <c r="M28" s="84">
        <f t="shared" si="6"/>
        <v>0</v>
      </c>
      <c r="N28" s="88">
        <f t="shared" si="6"/>
        <v>0</v>
      </c>
      <c r="O28" s="102"/>
      <c r="P28" s="84">
        <f t="shared" si="6"/>
        <v>0</v>
      </c>
      <c r="Q28" s="84">
        <f t="shared" si="6"/>
        <v>0</v>
      </c>
      <c r="R28" s="84">
        <f t="shared" si="6"/>
        <v>0</v>
      </c>
    </row>
    <row r="29" spans="1:18" ht="18">
      <c r="A29" s="94" t="s">
        <v>29</v>
      </c>
      <c r="B29" s="108"/>
      <c r="C29" s="92">
        <f t="shared" si="5"/>
        <v>558420</v>
      </c>
      <c r="D29" s="87">
        <f aca="true" t="shared" si="7" ref="D29:D36">SUM(F29:H29)</f>
        <v>558420</v>
      </c>
      <c r="E29" s="101">
        <f>F29+G29</f>
        <v>385900</v>
      </c>
      <c r="F29" s="82">
        <v>385900</v>
      </c>
      <c r="G29" s="82"/>
      <c r="H29" s="82">
        <v>172520</v>
      </c>
      <c r="I29" s="87">
        <f aca="true" t="shared" si="8" ref="I29:I36">SUM(K29:M29)</f>
        <v>0</v>
      </c>
      <c r="J29" s="101"/>
      <c r="K29" s="82"/>
      <c r="L29" s="82"/>
      <c r="M29" s="82"/>
      <c r="N29" s="87">
        <f aca="true" t="shared" si="9" ref="N29:N36">SUM(P29:R29)</f>
        <v>0</v>
      </c>
      <c r="O29" s="101"/>
      <c r="P29" s="82"/>
      <c r="Q29" s="82"/>
      <c r="R29" s="82"/>
    </row>
    <row r="30" spans="1:18" ht="18">
      <c r="A30" s="94" t="s">
        <v>36</v>
      </c>
      <c r="B30" s="108">
        <v>72095</v>
      </c>
      <c r="C30" s="92">
        <f t="shared" si="5"/>
        <v>162778</v>
      </c>
      <c r="D30" s="87">
        <f t="shared" si="7"/>
        <v>0</v>
      </c>
      <c r="E30" s="101">
        <f aca="true" t="shared" si="10" ref="E30:E36">F30+G30</f>
        <v>0</v>
      </c>
      <c r="F30" s="82"/>
      <c r="G30" s="82"/>
      <c r="H30" s="82"/>
      <c r="I30" s="87">
        <f t="shared" si="8"/>
        <v>162778</v>
      </c>
      <c r="J30" s="101">
        <f>K30+L30</f>
        <v>162778</v>
      </c>
      <c r="K30" s="82">
        <v>138361</v>
      </c>
      <c r="L30" s="82">
        <v>24417</v>
      </c>
      <c r="M30" s="82"/>
      <c r="N30" s="87">
        <f t="shared" si="9"/>
        <v>0</v>
      </c>
      <c r="O30" s="101"/>
      <c r="P30" s="82"/>
      <c r="Q30" s="82"/>
      <c r="R30" s="82"/>
    </row>
    <row r="31" spans="1:18" ht="27">
      <c r="A31" s="94" t="s">
        <v>42</v>
      </c>
      <c r="B31" s="108">
        <v>80195</v>
      </c>
      <c r="C31" s="92">
        <f t="shared" si="5"/>
        <v>6000</v>
      </c>
      <c r="D31" s="87">
        <f t="shared" si="7"/>
        <v>6000</v>
      </c>
      <c r="E31" s="101">
        <f t="shared" si="10"/>
        <v>6000</v>
      </c>
      <c r="F31" s="82">
        <v>5099</v>
      </c>
      <c r="G31" s="82">
        <v>901</v>
      </c>
      <c r="H31" s="82"/>
      <c r="I31" s="87">
        <f t="shared" si="8"/>
        <v>0</v>
      </c>
      <c r="J31" s="101">
        <f aca="true" t="shared" si="11" ref="J31:J37">K31+L31</f>
        <v>0</v>
      </c>
      <c r="K31" s="82"/>
      <c r="L31" s="82"/>
      <c r="M31" s="82"/>
      <c r="N31" s="87">
        <f t="shared" si="9"/>
        <v>0</v>
      </c>
      <c r="O31" s="101"/>
      <c r="P31" s="82"/>
      <c r="Q31" s="82"/>
      <c r="R31" s="82"/>
    </row>
    <row r="32" spans="1:18" ht="18">
      <c r="A32" s="94" t="s">
        <v>43</v>
      </c>
      <c r="B32" s="108">
        <v>80195</v>
      </c>
      <c r="C32" s="92">
        <f>D32+I32+N32</f>
        <v>348285</v>
      </c>
      <c r="D32" s="87">
        <f>SUM(F32:H32)</f>
        <v>221984</v>
      </c>
      <c r="E32" s="101">
        <f>F32+G32</f>
        <v>166488</v>
      </c>
      <c r="F32" s="82">
        <v>166488</v>
      </c>
      <c r="G32" s="82"/>
      <c r="H32" s="82">
        <v>55496</v>
      </c>
      <c r="I32" s="87">
        <f>SUM(K32:M32)</f>
        <v>126301</v>
      </c>
      <c r="J32" s="101">
        <f>K32+L32</f>
        <v>94726</v>
      </c>
      <c r="K32" s="82">
        <v>94726</v>
      </c>
      <c r="L32" s="82"/>
      <c r="M32" s="82">
        <v>31575</v>
      </c>
      <c r="N32" s="87">
        <f>SUM(P32:R32)</f>
        <v>0</v>
      </c>
      <c r="O32" s="101"/>
      <c r="P32" s="82"/>
      <c r="Q32" s="82"/>
      <c r="R32" s="82"/>
    </row>
    <row r="33" spans="1:18" ht="29.25" customHeight="1">
      <c r="A33" s="94" t="s">
        <v>59</v>
      </c>
      <c r="B33" s="108"/>
      <c r="C33" s="92">
        <f>D33+I33+N33</f>
        <v>0</v>
      </c>
      <c r="D33" s="87">
        <f>SUM(F33:H33)</f>
        <v>0</v>
      </c>
      <c r="E33" s="101"/>
      <c r="F33" s="82"/>
      <c r="G33" s="82"/>
      <c r="H33" s="82"/>
      <c r="I33" s="87">
        <f>SUM(K33:M33)</f>
        <v>0</v>
      </c>
      <c r="J33" s="101">
        <f t="shared" si="11"/>
        <v>0</v>
      </c>
      <c r="K33" s="82"/>
      <c r="L33" s="82"/>
      <c r="M33" s="82"/>
      <c r="N33" s="87">
        <f>SUM(P33:R33)</f>
        <v>0</v>
      </c>
      <c r="O33" s="101">
        <f>P33</f>
        <v>0</v>
      </c>
      <c r="P33" s="82"/>
      <c r="Q33" s="82"/>
      <c r="R33" s="82"/>
    </row>
    <row r="34" spans="1:18" ht="18">
      <c r="A34" s="94" t="s">
        <v>62</v>
      </c>
      <c r="B34" s="108">
        <v>71095</v>
      </c>
      <c r="C34" s="92">
        <f>D34+I34+N34</f>
        <v>169500</v>
      </c>
      <c r="D34" s="87">
        <f>SUM(F34:H34)</f>
        <v>3000</v>
      </c>
      <c r="E34" s="101">
        <f t="shared" si="10"/>
        <v>2700</v>
      </c>
      <c r="F34" s="82">
        <v>2700</v>
      </c>
      <c r="G34" s="82"/>
      <c r="H34" s="82">
        <v>300</v>
      </c>
      <c r="I34" s="87">
        <f>SUM(K34:M34)</f>
        <v>13500</v>
      </c>
      <c r="J34" s="101">
        <f t="shared" si="11"/>
        <v>12300</v>
      </c>
      <c r="K34" s="82">
        <v>12300</v>
      </c>
      <c r="L34" s="82"/>
      <c r="M34" s="82">
        <v>1200</v>
      </c>
      <c r="N34" s="87">
        <f>SUM(P34:R34)</f>
        <v>153000</v>
      </c>
      <c r="O34" s="101">
        <f>P34</f>
        <v>137550</v>
      </c>
      <c r="P34" s="82">
        <v>137550</v>
      </c>
      <c r="Q34" s="82"/>
      <c r="R34" s="82">
        <v>15450</v>
      </c>
    </row>
    <row r="35" spans="1:18" ht="12.75">
      <c r="A35" s="94" t="s">
        <v>33</v>
      </c>
      <c r="B35" s="108">
        <v>85395</v>
      </c>
      <c r="C35" s="92">
        <f t="shared" si="5"/>
        <v>266438</v>
      </c>
      <c r="D35" s="87">
        <f t="shared" si="7"/>
        <v>166438</v>
      </c>
      <c r="E35" s="101">
        <f t="shared" si="10"/>
        <v>149008</v>
      </c>
      <c r="F35" s="82">
        <v>141100</v>
      </c>
      <c r="G35" s="82">
        <v>7908</v>
      </c>
      <c r="H35" s="82">
        <v>17430</v>
      </c>
      <c r="I35" s="87">
        <f t="shared" si="8"/>
        <v>100000</v>
      </c>
      <c r="J35" s="101">
        <f t="shared" si="11"/>
        <v>89500</v>
      </c>
      <c r="K35" s="82">
        <v>85000</v>
      </c>
      <c r="L35" s="82">
        <v>4500</v>
      </c>
      <c r="M35" s="82">
        <v>10500</v>
      </c>
      <c r="N35" s="87">
        <f t="shared" si="9"/>
        <v>0</v>
      </c>
      <c r="O35" s="101"/>
      <c r="P35" s="82"/>
      <c r="Q35" s="82"/>
      <c r="R35" s="82"/>
    </row>
    <row r="36" spans="1:18" ht="12.75">
      <c r="A36" s="94" t="s">
        <v>31</v>
      </c>
      <c r="B36" s="108">
        <v>85395</v>
      </c>
      <c r="C36" s="92">
        <f t="shared" si="5"/>
        <v>33727</v>
      </c>
      <c r="D36" s="87">
        <f t="shared" si="7"/>
        <v>33727</v>
      </c>
      <c r="E36" s="101">
        <f t="shared" si="10"/>
        <v>33727</v>
      </c>
      <c r="F36" s="82">
        <v>27775</v>
      </c>
      <c r="G36" s="82">
        <v>5952</v>
      </c>
      <c r="H36" s="82"/>
      <c r="I36" s="87">
        <f t="shared" si="8"/>
        <v>0</v>
      </c>
      <c r="J36" s="101">
        <f t="shared" si="11"/>
        <v>0</v>
      </c>
      <c r="K36" s="82"/>
      <c r="L36" s="82"/>
      <c r="M36" s="82"/>
      <c r="N36" s="87">
        <f t="shared" si="9"/>
        <v>0</v>
      </c>
      <c r="O36" s="101"/>
      <c r="P36" s="82"/>
      <c r="Q36" s="82"/>
      <c r="R36" s="82"/>
    </row>
    <row r="37" spans="1:19" ht="12.75">
      <c r="A37" s="83" t="s">
        <v>71</v>
      </c>
      <c r="B37" s="83"/>
      <c r="C37" s="92">
        <f>D37+I37+N37</f>
        <v>1545148</v>
      </c>
      <c r="D37" s="88">
        <f>SUM(D29:D36)</f>
        <v>989569</v>
      </c>
      <c r="E37" s="101">
        <f>F37+G37</f>
        <v>743823</v>
      </c>
      <c r="F37" s="84">
        <f>SUM(F29:F36)</f>
        <v>729062</v>
      </c>
      <c r="G37" s="84">
        <f>SUM(G29:G36)</f>
        <v>14761</v>
      </c>
      <c r="H37" s="84">
        <f>SUM(H29:H36)</f>
        <v>245746</v>
      </c>
      <c r="I37" s="88">
        <f>SUM(I29:I36)</f>
        <v>402579</v>
      </c>
      <c r="J37" s="102">
        <f t="shared" si="11"/>
        <v>359304</v>
      </c>
      <c r="K37" s="84">
        <f>SUM(K29:K36)</f>
        <v>330387</v>
      </c>
      <c r="L37" s="84">
        <f>SUM(L29:L36)</f>
        <v>28917</v>
      </c>
      <c r="M37" s="84">
        <f>SUM(M29:M36)</f>
        <v>43275</v>
      </c>
      <c r="N37" s="88">
        <f>SUM(N29:N36)</f>
        <v>153000</v>
      </c>
      <c r="O37" s="102">
        <f>P37</f>
        <v>137550</v>
      </c>
      <c r="P37" s="84">
        <f>SUM(P29:P36)</f>
        <v>137550</v>
      </c>
      <c r="Q37" s="84">
        <f>SUM(Q29:Q36)</f>
        <v>0</v>
      </c>
      <c r="R37" s="84">
        <f>SUM(R29:R36)</f>
        <v>15450</v>
      </c>
      <c r="S37" s="78">
        <f>SUM(C29:C36)</f>
        <v>1545148</v>
      </c>
    </row>
    <row r="38" spans="1:18" ht="15.75">
      <c r="A38" s="85" t="s">
        <v>56</v>
      </c>
      <c r="B38" s="85"/>
      <c r="C38" s="92">
        <f>D38+I38+N38</f>
        <v>3566654</v>
      </c>
      <c r="D38" s="89">
        <f>D28+D37</f>
        <v>1922734</v>
      </c>
      <c r="E38" s="103"/>
      <c r="F38" s="86">
        <f>F28+F37</f>
        <v>1522253</v>
      </c>
      <c r="G38" s="86">
        <f>G28+G37</f>
        <v>154735</v>
      </c>
      <c r="H38" s="86">
        <f>H28+H37</f>
        <v>245746</v>
      </c>
      <c r="I38" s="89">
        <f>I28+I37</f>
        <v>1490920</v>
      </c>
      <c r="J38" s="89"/>
      <c r="K38" s="86">
        <f>K28+K37</f>
        <v>1255477</v>
      </c>
      <c r="L38" s="86">
        <f>L28+L37</f>
        <v>192168</v>
      </c>
      <c r="M38" s="86">
        <f>M28+M37</f>
        <v>43275</v>
      </c>
      <c r="N38" s="89">
        <f>N28+N37</f>
        <v>153000</v>
      </c>
      <c r="O38" s="103"/>
      <c r="P38" s="86">
        <f>P28+P37</f>
        <v>137550</v>
      </c>
      <c r="Q38" s="86">
        <f>Q28+Q37</f>
        <v>0</v>
      </c>
      <c r="R38" s="86">
        <f>R28+R37</f>
        <v>15450</v>
      </c>
    </row>
  </sheetData>
  <sheetProtection/>
  <mergeCells count="7">
    <mergeCell ref="D2:H2"/>
    <mergeCell ref="I2:M2"/>
    <mergeCell ref="N2:R2"/>
    <mergeCell ref="D21:H21"/>
    <mergeCell ref="D22:H22"/>
    <mergeCell ref="I22:M22"/>
    <mergeCell ref="N22:R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2014-07-30T09:38:59Z</cp:lastPrinted>
  <dcterms:created xsi:type="dcterms:W3CDTF">2002-11-07T10:43:12Z</dcterms:created>
  <dcterms:modified xsi:type="dcterms:W3CDTF">2014-07-30T09:39:55Z</dcterms:modified>
  <cp:category/>
  <cp:version/>
  <cp:contentType/>
  <cp:contentStatus/>
</cp:coreProperties>
</file>