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4460" windowHeight="8610" activeTab="0"/>
  </bookViews>
  <sheets>
    <sheet name="Arkusz1" sheetId="1" r:id="rId1"/>
    <sheet name="Doch i wyd" sheetId="2" r:id="rId2"/>
    <sheet name="Arkusz3" sheetId="3" r:id="rId3"/>
  </sheets>
  <definedNames>
    <definedName name="_xlnm.Print_Titles" localSheetId="0">'Arkusz1'!$4:$11</definedName>
  </definedNames>
  <calcPr fullCalcOnLoad="1"/>
</workbook>
</file>

<file path=xl/sharedStrings.xml><?xml version="1.0" encoding="utf-8"?>
<sst xmlns="http://schemas.openxmlformats.org/spreadsheetml/2006/main" count="196" uniqueCount="99">
  <si>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</si>
  <si>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</si>
  <si>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</si>
  <si>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</si>
  <si>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</si>
  <si>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</si>
  <si>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</si>
  <si>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</si>
  <si>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</si>
  <si>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</si>
  <si>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</si>
  <si>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pożyczki na prefinansowanie z budżetu państwa</t>
  </si>
  <si>
    <t>pozostałe</t>
  </si>
  <si>
    <t>Wydatki majątkowe razem:</t>
  </si>
  <si>
    <t>1.1</t>
  </si>
  <si>
    <t>Priorytet:</t>
  </si>
  <si>
    <t>Nazwa projektu:</t>
  </si>
  <si>
    <t>Razem wydatki:</t>
  </si>
  <si>
    <t>Wydatki razem (10+11)</t>
  </si>
  <si>
    <t>Wydatki razem (13+14+15)</t>
  </si>
  <si>
    <t>VII. Tworzenie i poprawa warunków dla rozwoju kapitału ludzkiego</t>
  </si>
  <si>
    <t>Razem wydatki majątkowe</t>
  </si>
  <si>
    <t>Wydatki razem (9+12)</t>
  </si>
  <si>
    <t>2.1</t>
  </si>
  <si>
    <t>1.2</t>
  </si>
  <si>
    <t>Program:</t>
  </si>
  <si>
    <t xml:space="preserve"> Program Operacyjny Kapitał Ludzki</t>
  </si>
  <si>
    <t>720; 72095</t>
  </si>
  <si>
    <r>
      <t xml:space="preserve">Środki
z budżetu krajowego        </t>
    </r>
  </si>
  <si>
    <t>2015r.</t>
  </si>
  <si>
    <t xml:space="preserve"> Program Operacyjny Innowacyjna Gospodarka</t>
  </si>
  <si>
    <t>Polska gospodarka na rynku międzynarodowym</t>
  </si>
  <si>
    <t>Koncepcja zagospodarowania terenu dawnego KPGO Mysiadło</t>
  </si>
  <si>
    <t>700; 70005</t>
  </si>
  <si>
    <t xml:space="preserve">Działanie </t>
  </si>
  <si>
    <t>Poddziałanie</t>
  </si>
  <si>
    <t>Rozwój sieci centrów obsługi inwestorów i ekspertów oraz powstawanie nowych terenów inwestycyjnych</t>
  </si>
  <si>
    <t>Wsparcie działań studyjno-koncepcyjnych w ramach przygotowania terenów inwestycyjnych dla projektów inwestycyjnych</t>
  </si>
  <si>
    <t>2014r.</t>
  </si>
  <si>
    <t>IX. Rozwój wykształcenia i kompetencji w regionach</t>
  </si>
  <si>
    <t>Aktywni 50+ w Gminie Lesznowola</t>
  </si>
  <si>
    <t xml:space="preserve">9.5   Oddolne incjatywy edukacyjne na obszarach wiejskich </t>
  </si>
  <si>
    <t>853; 85395</t>
  </si>
  <si>
    <t>"Kapitał na przyszłość"</t>
  </si>
  <si>
    <t xml:space="preserve">Klasyfikacja (dział, rozdział, paragraf)
</t>
  </si>
  <si>
    <t xml:space="preserve">Środki
z budżetu UE                   </t>
  </si>
  <si>
    <t>Internet dla mieszkańców Gminy Lesznowola</t>
  </si>
  <si>
    <t>Wydatki bieżące razem</t>
  </si>
  <si>
    <t>OGÓŁEM WYDATKI MAJĄTKOWE I BIEŻĄCE</t>
  </si>
  <si>
    <t>2013 r.</t>
  </si>
  <si>
    <t>z tego: 2013 r.</t>
  </si>
  <si>
    <t>z tego: 2013r..</t>
  </si>
  <si>
    <t>Budżet państwa</t>
  </si>
  <si>
    <t>Budżet gminy</t>
  </si>
  <si>
    <t>801; 80195</t>
  </si>
  <si>
    <t>Indywidualizacja procesu nauczania i wychowania uczniów klas I - III  szkół podstawowych w Gminie Lesznowola</t>
  </si>
  <si>
    <t>Wydatki* na programy i projekty realizowane ze środków pochodzących z funduszy strukturalnych i Funduszu Spójności w 2013r.  - po zmianach</t>
  </si>
  <si>
    <t>+</t>
  </si>
  <si>
    <t>"Poznajmy się - Lesznowola Gminą wielu kultur"</t>
  </si>
  <si>
    <t xml:space="preserve">Prpgram </t>
  </si>
  <si>
    <t>Europejski fundusz na rzecz integracji obywateli państw trzecich</t>
  </si>
  <si>
    <t>1. Działanie skierowane do obywateli państw trzecich, społeczeństwa przyjmującego oraz działania na rzecz budowania dialogu międzykulturowego</t>
  </si>
  <si>
    <t>3.1</t>
  </si>
  <si>
    <t xml:space="preserve"> </t>
  </si>
  <si>
    <t>1.3</t>
  </si>
  <si>
    <t>150;15095</t>
  </si>
  <si>
    <t>750;75095</t>
  </si>
  <si>
    <t>Przyspieszenie wzrostu konkurencyj ności województwa mazowieckiego, przez budowanie społeczeństwa informatycznego i gospodarki opartej na wiedzy poprzez stworzenie zintegrowanych baz wiedzy o Mazowszu</t>
  </si>
  <si>
    <t xml:space="preserve">Rozwój elektronicznej  administracji w samorządach woj. mazowieckiego wspomagającej niwelowanie dwudzielności potencjału województwa </t>
  </si>
  <si>
    <t>doch</t>
  </si>
  <si>
    <t>bieżące</t>
  </si>
  <si>
    <t>wydatki razem</t>
  </si>
  <si>
    <t>Budżet europejski</t>
  </si>
  <si>
    <t xml:space="preserve">Budżet państwa </t>
  </si>
  <si>
    <t>OGÓŁEM</t>
  </si>
  <si>
    <t>UE</t>
  </si>
  <si>
    <t>dochody razem</t>
  </si>
  <si>
    <t>Przeciwdzialania wykluczeniu cyfrowemu oraz podnoszenie kompetencji cyfrowych w Gminie Lesznowola</t>
  </si>
  <si>
    <t>Ogółem na projekt</t>
  </si>
  <si>
    <t>Przyspieszenie wzrostu konkurencyj ności województwa mazowieckiego, przez budowanie społ inf i gospod opartej na wiedzy poprzez stworzenie zintegrowanych baz wiedzy o Mazowszu</t>
  </si>
  <si>
    <t>"Programowanie rozwoju Obszaru Metropolitalnego Warszawy - PROM</t>
  </si>
  <si>
    <t xml:space="preserve"> Program Operacyjny Pomoc techniczna </t>
  </si>
  <si>
    <t>710; 71095</t>
  </si>
  <si>
    <t>Programowanie rozwoju Obszaru Metropolitalnego Warszawy - PROM</t>
  </si>
  <si>
    <t>Przeciwdziałanie wykluczeniu cyfrowemu oraz podnoszenie kompetencji cyfrowych w Gminie Lesznowola</t>
  </si>
  <si>
    <t>4.1</t>
  </si>
  <si>
    <t>4.2</t>
  </si>
  <si>
    <t>4.3</t>
  </si>
  <si>
    <t>4.4</t>
  </si>
  <si>
    <t>4.5</t>
  </si>
  <si>
    <t>5.1</t>
  </si>
  <si>
    <t>OGÓŁEM WYDAT</t>
  </si>
  <si>
    <t>Razem WYD  majątkowe</t>
  </si>
  <si>
    <t>Razem wyd  bieżące</t>
  </si>
  <si>
    <t>Razem doch majątkowe</t>
  </si>
  <si>
    <t>Razem doch bieżące</t>
  </si>
  <si>
    <t>,</t>
  </si>
  <si>
    <t xml:space="preserve">Tabela Nr 3                                                                do Uchwały Nr                                                          Rady  Gminy Lesznowola                                                                                                 z dnia  </t>
  </si>
  <si>
    <t>W poz. 4.4 w 2014r. środki z budżetu państwa stanowią kwote 4.500,-zł,  a budżetu gminy 10.500,-zł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</si>
</sst>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55">
    <font>
      <sz val="10"/>
      <name val="Arial CE"/>
      <family val="0"/>
    </font>
    <font>
      <b/>
      <sz val="10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7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ambria"/>
      <family val="1"/>
    </font>
    <font>
      <sz val="10"/>
      <name val="Cambria"/>
      <family val="1"/>
    </font>
    <font>
      <sz val="7"/>
      <name val="Cambria"/>
      <family val="1"/>
    </font>
    <font>
      <sz val="6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5"/>
      <name val="Cambria"/>
      <family val="1"/>
    </font>
    <font>
      <b/>
      <sz val="12"/>
      <name val="Cambria"/>
      <family val="1"/>
    </font>
    <font>
      <b/>
      <sz val="7"/>
      <name val="Cambria"/>
      <family val="1"/>
    </font>
    <font>
      <sz val="9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Alignment="1">
      <alignment vertical="center"/>
    </xf>
    <xf numFmtId="0" fontId="25" fillId="0" borderId="1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27" fillId="0" borderId="11" xfId="52" applyFont="1" applyBorder="1" applyAlignment="1">
      <alignment horizontal="left" vertical="center"/>
      <protection/>
    </xf>
    <xf numFmtId="0" fontId="27" fillId="0" borderId="12" xfId="52" applyFont="1" applyBorder="1" applyAlignment="1">
      <alignment horizontal="left" vertical="center"/>
      <protection/>
    </xf>
    <xf numFmtId="0" fontId="25" fillId="0" borderId="0" xfId="52" applyFont="1" applyAlignment="1">
      <alignment horizontal="left" vertical="center"/>
      <protection/>
    </xf>
    <xf numFmtId="0" fontId="27" fillId="33" borderId="13" xfId="52" applyFont="1" applyFill="1" applyBorder="1" applyAlignment="1">
      <alignment horizontal="center" vertical="center" wrapText="1"/>
      <protection/>
    </xf>
    <xf numFmtId="0" fontId="28" fillId="0" borderId="13" xfId="52" applyFont="1" applyBorder="1" applyAlignment="1">
      <alignment horizontal="center" vertical="center"/>
      <protection/>
    </xf>
    <xf numFmtId="0" fontId="28" fillId="0" borderId="14" xfId="52" applyFont="1" applyBorder="1" applyAlignment="1">
      <alignment horizontal="center" vertical="center"/>
      <protection/>
    </xf>
    <xf numFmtId="0" fontId="28" fillId="34" borderId="13" xfId="52" applyFont="1" applyFill="1" applyBorder="1" applyAlignment="1">
      <alignment horizontal="center" vertical="center"/>
      <protection/>
    </xf>
    <xf numFmtId="0" fontId="29" fillId="0" borderId="13" xfId="52" applyFont="1" applyBorder="1" applyAlignment="1">
      <alignment horizontal="left" vertical="center"/>
      <protection/>
    </xf>
    <xf numFmtId="0" fontId="29" fillId="0" borderId="14" xfId="52" applyFont="1" applyBorder="1" applyAlignment="1">
      <alignment horizontal="left" vertical="center"/>
      <protection/>
    </xf>
    <xf numFmtId="0" fontId="29" fillId="0" borderId="15" xfId="52" applyFont="1" applyBorder="1" applyAlignment="1">
      <alignment horizontal="left" vertical="center"/>
      <protection/>
    </xf>
    <xf numFmtId="0" fontId="29" fillId="0" borderId="16" xfId="52" applyFont="1" applyBorder="1" applyAlignment="1">
      <alignment horizontal="left" vertical="center"/>
      <protection/>
    </xf>
    <xf numFmtId="3" fontId="29" fillId="0" borderId="13" xfId="52" applyNumberFormat="1" applyFont="1" applyBorder="1" applyAlignment="1">
      <alignment horizontal="right" vertical="center"/>
      <protection/>
    </xf>
    <xf numFmtId="0" fontId="27" fillId="0" borderId="17" xfId="52" applyFont="1" applyBorder="1" applyAlignment="1">
      <alignment horizontal="left" vertical="center"/>
      <protection/>
    </xf>
    <xf numFmtId="0" fontId="27" fillId="0" borderId="13" xfId="52" applyFont="1" applyBorder="1" applyAlignment="1">
      <alignment horizontal="left" vertical="center"/>
      <protection/>
    </xf>
    <xf numFmtId="0" fontId="27" fillId="0" borderId="18" xfId="52" applyFont="1" applyBorder="1" applyAlignment="1">
      <alignment horizontal="left" vertical="center"/>
      <protection/>
    </xf>
    <xf numFmtId="0" fontId="25" fillId="0" borderId="18" xfId="52" applyFont="1" applyBorder="1" applyAlignment="1">
      <alignment horizontal="left" vertical="center"/>
      <protection/>
    </xf>
    <xf numFmtId="0" fontId="25" fillId="0" borderId="18" xfId="52" applyFont="1" applyBorder="1" applyAlignment="1" quotePrefix="1">
      <alignment horizontal="left" vertical="center"/>
      <protection/>
    </xf>
    <xf numFmtId="0" fontId="27" fillId="0" borderId="19" xfId="52" applyFont="1" applyBorder="1" applyAlignment="1">
      <alignment horizontal="left" vertical="center"/>
      <protection/>
    </xf>
    <xf numFmtId="0" fontId="25" fillId="0" borderId="19" xfId="52" applyFont="1" applyBorder="1" applyAlignment="1">
      <alignment horizontal="left" vertical="center"/>
      <protection/>
    </xf>
    <xf numFmtId="3" fontId="25" fillId="0" borderId="19" xfId="52" applyNumberFormat="1" applyFont="1" applyBorder="1" applyAlignment="1">
      <alignment horizontal="right" vertical="center"/>
      <protection/>
    </xf>
    <xf numFmtId="3" fontId="25" fillId="0" borderId="20" xfId="52" applyNumberFormat="1" applyFont="1" applyBorder="1" applyAlignment="1">
      <alignment horizontal="right" vertical="center"/>
      <protection/>
    </xf>
    <xf numFmtId="3" fontId="25" fillId="34" borderId="19" xfId="52" applyNumberFormat="1" applyFont="1" applyFill="1" applyBorder="1" applyAlignment="1">
      <alignment horizontal="right" vertical="center"/>
      <protection/>
    </xf>
    <xf numFmtId="0" fontId="25" fillId="34" borderId="19" xfId="52" applyFont="1" applyFill="1" applyBorder="1" applyAlignment="1">
      <alignment horizontal="right" vertical="center"/>
      <protection/>
    </xf>
    <xf numFmtId="3" fontId="25" fillId="34" borderId="17" xfId="52" applyNumberFormat="1" applyFont="1" applyFill="1" applyBorder="1" applyAlignment="1">
      <alignment horizontal="right" vertical="center"/>
      <protection/>
    </xf>
    <xf numFmtId="0" fontId="25" fillId="34" borderId="17" xfId="52" applyFont="1" applyFill="1" applyBorder="1" applyAlignment="1">
      <alignment horizontal="right" vertical="center"/>
      <protection/>
    </xf>
    <xf numFmtId="0" fontId="25" fillId="0" borderId="17" xfId="52" applyFont="1" applyBorder="1" applyAlignment="1">
      <alignment horizontal="left" vertical="center"/>
      <protection/>
    </xf>
    <xf numFmtId="3" fontId="25" fillId="0" borderId="17" xfId="52" applyNumberFormat="1" applyFont="1" applyBorder="1" applyAlignment="1">
      <alignment horizontal="right" vertical="center"/>
      <protection/>
    </xf>
    <xf numFmtId="3" fontId="25" fillId="0" borderId="21" xfId="52" applyNumberFormat="1" applyFont="1" applyBorder="1" applyAlignment="1">
      <alignment horizontal="right" vertical="center"/>
      <protection/>
    </xf>
    <xf numFmtId="0" fontId="25" fillId="34" borderId="22" xfId="52" applyFont="1" applyFill="1" applyBorder="1" applyAlignment="1">
      <alignment horizontal="right" vertical="center"/>
      <protection/>
    </xf>
    <xf numFmtId="0" fontId="27" fillId="0" borderId="22" xfId="52" applyFont="1" applyBorder="1" applyAlignment="1">
      <alignment horizontal="left" vertical="center"/>
      <protection/>
    </xf>
    <xf numFmtId="0" fontId="25" fillId="0" borderId="22" xfId="52" applyFont="1" applyBorder="1" applyAlignment="1">
      <alignment horizontal="left" vertical="center"/>
      <protection/>
    </xf>
    <xf numFmtId="3" fontId="25" fillId="0" borderId="22" xfId="52" applyNumberFormat="1" applyFont="1" applyBorder="1" applyAlignment="1">
      <alignment horizontal="right" vertical="center"/>
      <protection/>
    </xf>
    <xf numFmtId="3" fontId="25" fillId="0" borderId="23" xfId="52" applyNumberFormat="1" applyFont="1" applyBorder="1" applyAlignment="1">
      <alignment horizontal="right" vertical="center"/>
      <protection/>
    </xf>
    <xf numFmtId="3" fontId="30" fillId="0" borderId="18" xfId="0" applyNumberFormat="1" applyFont="1" applyBorder="1" applyAlignment="1">
      <alignment horizontal="right" vertical="center" wrapText="1"/>
    </xf>
    <xf numFmtId="3" fontId="30" fillId="0" borderId="24" xfId="0" applyNumberFormat="1" applyFont="1" applyBorder="1" applyAlignment="1">
      <alignment horizontal="right" vertical="center" wrapText="1"/>
    </xf>
    <xf numFmtId="3" fontId="30" fillId="34" borderId="18" xfId="0" applyNumberFormat="1" applyFont="1" applyFill="1" applyBorder="1" applyAlignment="1">
      <alignment horizontal="right" vertical="center" wrapText="1"/>
    </xf>
    <xf numFmtId="3" fontId="25" fillId="0" borderId="18" xfId="52" applyNumberFormat="1" applyFont="1" applyBorder="1" applyAlignment="1">
      <alignment horizontal="right" vertical="center"/>
      <protection/>
    </xf>
    <xf numFmtId="3" fontId="25" fillId="0" borderId="24" xfId="52" applyNumberFormat="1" applyFont="1" applyBorder="1" applyAlignment="1">
      <alignment horizontal="right" vertical="center"/>
      <protection/>
    </xf>
    <xf numFmtId="3" fontId="25" fillId="34" borderId="18" xfId="52" applyNumberFormat="1" applyFont="1" applyFill="1" applyBorder="1" applyAlignment="1">
      <alignment horizontal="right" vertical="center"/>
      <protection/>
    </xf>
    <xf numFmtId="0" fontId="25" fillId="0" borderId="0" xfId="52" applyFont="1" applyBorder="1" applyAlignment="1">
      <alignment horizontal="left" vertical="center"/>
      <protection/>
    </xf>
    <xf numFmtId="0" fontId="27" fillId="0" borderId="0" xfId="52" applyFont="1" applyBorder="1" applyAlignment="1">
      <alignment horizontal="left" vertical="center"/>
      <protection/>
    </xf>
    <xf numFmtId="0" fontId="27" fillId="0" borderId="13" xfId="52" applyFont="1" applyBorder="1" applyAlignment="1">
      <alignment horizontal="left" vertical="center" wrapText="1"/>
      <protection/>
    </xf>
    <xf numFmtId="3" fontId="25" fillId="0" borderId="11" xfId="52" applyNumberFormat="1" applyFont="1" applyBorder="1" applyAlignment="1">
      <alignment horizontal="right" vertical="center"/>
      <protection/>
    </xf>
    <xf numFmtId="3" fontId="29" fillId="33" borderId="13" xfId="52" applyNumberFormat="1" applyFont="1" applyFill="1" applyBorder="1" applyAlignment="1">
      <alignment horizontal="right" vertical="center"/>
      <protection/>
    </xf>
    <xf numFmtId="3" fontId="29" fillId="33" borderId="14" xfId="52" applyNumberFormat="1" applyFont="1" applyFill="1" applyBorder="1" applyAlignment="1">
      <alignment horizontal="right" vertical="center"/>
      <protection/>
    </xf>
    <xf numFmtId="3" fontId="30" fillId="33" borderId="13" xfId="52" applyNumberFormat="1" applyFont="1" applyFill="1" applyBorder="1" applyAlignment="1">
      <alignment horizontal="right" vertical="center"/>
      <protection/>
    </xf>
    <xf numFmtId="0" fontId="31" fillId="0" borderId="0" xfId="52" applyFont="1" applyBorder="1" applyAlignment="1">
      <alignment horizontal="left" vertical="center"/>
      <protection/>
    </xf>
    <xf numFmtId="3" fontId="29" fillId="0" borderId="0" xfId="52" applyNumberFormat="1" applyFont="1" applyBorder="1" applyAlignment="1">
      <alignment horizontal="left" vertical="center"/>
      <protection/>
    </xf>
    <xf numFmtId="3" fontId="30" fillId="0" borderId="0" xfId="52" applyNumberFormat="1" applyFont="1" applyBorder="1" applyAlignment="1">
      <alignment horizontal="left" vertical="center"/>
      <protection/>
    </xf>
    <xf numFmtId="0" fontId="29" fillId="0" borderId="12" xfId="52" applyFont="1" applyBorder="1" applyAlignment="1">
      <alignment horizontal="left" vertical="center"/>
      <protection/>
    </xf>
    <xf numFmtId="3" fontId="29" fillId="0" borderId="12" xfId="52" applyNumberFormat="1" applyFont="1" applyBorder="1" applyAlignment="1">
      <alignment horizontal="right" vertical="center"/>
      <protection/>
    </xf>
    <xf numFmtId="0" fontId="27" fillId="0" borderId="25" xfId="52" applyFont="1" applyBorder="1" applyAlignment="1">
      <alignment horizontal="left" vertical="center"/>
      <protection/>
    </xf>
    <xf numFmtId="0" fontId="30" fillId="0" borderId="24" xfId="52" applyFont="1" applyBorder="1" applyAlignment="1">
      <alignment horizontal="center" vertical="center"/>
      <protection/>
    </xf>
    <xf numFmtId="0" fontId="30" fillId="0" borderId="26" xfId="52" applyFont="1" applyBorder="1" applyAlignment="1">
      <alignment horizontal="center" vertical="center"/>
      <protection/>
    </xf>
    <xf numFmtId="0" fontId="27" fillId="0" borderId="11" xfId="0" applyFont="1" applyBorder="1" applyAlignment="1">
      <alignment horizontal="left" vertical="center" wrapText="1"/>
    </xf>
    <xf numFmtId="3" fontId="30" fillId="0" borderId="11" xfId="0" applyNumberFormat="1" applyFont="1" applyBorder="1" applyAlignment="1">
      <alignment horizontal="right" vertical="center" wrapText="1"/>
    </xf>
    <xf numFmtId="3" fontId="30" fillId="34" borderId="11" xfId="0" applyNumberFormat="1" applyFont="1" applyFill="1" applyBorder="1" applyAlignment="1">
      <alignment horizontal="right" vertical="center" wrapText="1"/>
    </xf>
    <xf numFmtId="0" fontId="25" fillId="0" borderId="25" xfId="52" applyFont="1" applyBorder="1" applyAlignment="1">
      <alignment horizontal="left" vertical="center"/>
      <protection/>
    </xf>
    <xf numFmtId="3" fontId="25" fillId="0" borderId="25" xfId="52" applyNumberFormat="1" applyFont="1" applyBorder="1" applyAlignment="1">
      <alignment horizontal="right" vertical="center"/>
      <protection/>
    </xf>
    <xf numFmtId="3" fontId="25" fillId="0" borderId="27" xfId="52" applyNumberFormat="1" applyFont="1" applyBorder="1" applyAlignment="1">
      <alignment horizontal="right" vertical="center"/>
      <protection/>
    </xf>
    <xf numFmtId="3" fontId="25" fillId="34" borderId="25" xfId="52" applyNumberFormat="1" applyFont="1" applyFill="1" applyBorder="1" applyAlignment="1">
      <alignment horizontal="right" vertical="center"/>
      <protection/>
    </xf>
    <xf numFmtId="0" fontId="25" fillId="34" borderId="25" xfId="52" applyFont="1" applyFill="1" applyBorder="1" applyAlignment="1">
      <alignment horizontal="right" vertical="center"/>
      <protection/>
    </xf>
    <xf numFmtId="3" fontId="25" fillId="34" borderId="22" xfId="52" applyNumberFormat="1" applyFont="1" applyFill="1" applyBorder="1" applyAlignment="1">
      <alignment horizontal="right" vertical="center"/>
      <protection/>
    </xf>
    <xf numFmtId="3" fontId="30" fillId="0" borderId="26" xfId="0" applyNumberFormat="1" applyFont="1" applyBorder="1" applyAlignment="1">
      <alignment horizontal="right" vertical="center" wrapText="1"/>
    </xf>
    <xf numFmtId="0" fontId="27" fillId="0" borderId="13" xfId="52" applyFont="1" applyBorder="1" applyAlignment="1">
      <alignment wrapText="1"/>
      <protection/>
    </xf>
    <xf numFmtId="0" fontId="27" fillId="0" borderId="18" xfId="52" applyFont="1" applyBorder="1">
      <alignment/>
      <protection/>
    </xf>
    <xf numFmtId="0" fontId="27" fillId="0" borderId="28" xfId="0" applyFont="1" applyBorder="1" applyAlignment="1">
      <alignment vertical="center" wrapText="1"/>
    </xf>
    <xf numFmtId="3" fontId="30" fillId="0" borderId="28" xfId="0" applyNumberFormat="1" applyFont="1" applyBorder="1" applyAlignment="1">
      <alignment vertical="center" wrapText="1"/>
    </xf>
    <xf numFmtId="3" fontId="30" fillId="0" borderId="29" xfId="0" applyNumberFormat="1" applyFont="1" applyBorder="1" applyAlignment="1">
      <alignment vertical="center" wrapText="1"/>
    </xf>
    <xf numFmtId="3" fontId="30" fillId="34" borderId="28" xfId="0" applyNumberFormat="1" applyFont="1" applyFill="1" applyBorder="1" applyAlignment="1">
      <alignment vertical="center" wrapText="1"/>
    </xf>
    <xf numFmtId="0" fontId="27" fillId="0" borderId="25" xfId="52" applyFont="1" applyBorder="1">
      <alignment/>
      <protection/>
    </xf>
    <xf numFmtId="0" fontId="25" fillId="0" borderId="19" xfId="52" applyFont="1" applyBorder="1" applyAlignment="1">
      <alignment/>
      <protection/>
    </xf>
    <xf numFmtId="3" fontId="25" fillId="0" borderId="19" xfId="52" applyNumberFormat="1" applyFont="1" applyBorder="1">
      <alignment/>
      <protection/>
    </xf>
    <xf numFmtId="3" fontId="25" fillId="0" borderId="20" xfId="52" applyNumberFormat="1" applyFont="1" applyBorder="1">
      <alignment/>
      <protection/>
    </xf>
    <xf numFmtId="3" fontId="25" fillId="34" borderId="19" xfId="52" applyNumberFormat="1" applyFont="1" applyFill="1" applyBorder="1" applyAlignment="1">
      <alignment/>
      <protection/>
    </xf>
    <xf numFmtId="0" fontId="25" fillId="34" borderId="19" xfId="52" applyFont="1" applyFill="1" applyBorder="1" applyAlignment="1">
      <alignment/>
      <protection/>
    </xf>
    <xf numFmtId="3" fontId="25" fillId="0" borderId="17" xfId="52" applyNumberFormat="1" applyFont="1" applyBorder="1">
      <alignment/>
      <protection/>
    </xf>
    <xf numFmtId="3" fontId="25" fillId="0" borderId="21" xfId="52" applyNumberFormat="1" applyFont="1" applyBorder="1">
      <alignment/>
      <protection/>
    </xf>
    <xf numFmtId="0" fontId="27" fillId="0" borderId="10" xfId="52" applyFont="1" applyBorder="1">
      <alignment/>
      <protection/>
    </xf>
    <xf numFmtId="0" fontId="25" fillId="0" borderId="10" xfId="52" applyFont="1" applyBorder="1" applyAlignment="1">
      <alignment/>
      <protection/>
    </xf>
    <xf numFmtId="3" fontId="25" fillId="0" borderId="10" xfId="52" applyNumberFormat="1" applyFont="1" applyBorder="1">
      <alignment/>
      <protection/>
    </xf>
    <xf numFmtId="3" fontId="25" fillId="0" borderId="0" xfId="52" applyNumberFormat="1" applyFont="1" applyBorder="1" applyAlignment="1">
      <alignment/>
      <protection/>
    </xf>
    <xf numFmtId="0" fontId="25" fillId="0" borderId="0" xfId="52" applyFont="1" applyBorder="1" applyAlignment="1">
      <alignment/>
      <protection/>
    </xf>
    <xf numFmtId="0" fontId="25" fillId="0" borderId="30" xfId="52" applyFont="1" applyBorder="1" applyAlignment="1">
      <alignment horizontal="left" vertical="center"/>
      <protection/>
    </xf>
    <xf numFmtId="0" fontId="26" fillId="0" borderId="0" xfId="0" applyFont="1" applyAlignment="1">
      <alignment horizontal="left" vertical="center"/>
    </xf>
    <xf numFmtId="3" fontId="29" fillId="33" borderId="16" xfId="0" applyNumberFormat="1" applyFont="1" applyFill="1" applyBorder="1" applyAlignment="1">
      <alignment horizontal="right" vertical="center"/>
    </xf>
    <xf numFmtId="0" fontId="27" fillId="0" borderId="12" xfId="52" applyFont="1" applyBorder="1" applyAlignment="1">
      <alignment horizontal="left" vertical="center"/>
      <protection/>
    </xf>
    <xf numFmtId="0" fontId="27" fillId="33" borderId="16" xfId="52" applyFont="1" applyFill="1" applyBorder="1" applyAlignment="1">
      <alignment horizontal="center" vertical="center" wrapText="1"/>
      <protection/>
    </xf>
    <xf numFmtId="0" fontId="27" fillId="33" borderId="13" xfId="52" applyFont="1" applyFill="1" applyBorder="1" applyAlignment="1">
      <alignment horizontal="center" vertical="center" wrapText="1"/>
      <protection/>
    </xf>
    <xf numFmtId="3" fontId="29" fillId="33" borderId="15" xfId="0" applyNumberFormat="1" applyFont="1" applyFill="1" applyBorder="1" applyAlignment="1">
      <alignment horizontal="right" vertical="center"/>
    </xf>
    <xf numFmtId="3" fontId="29" fillId="33" borderId="13" xfId="0" applyNumberFormat="1" applyFont="1" applyFill="1" applyBorder="1" applyAlignment="1">
      <alignment horizontal="right" vertical="center"/>
    </xf>
    <xf numFmtId="0" fontId="32" fillId="33" borderId="13" xfId="52" applyFont="1" applyFill="1" applyBorder="1" applyAlignment="1">
      <alignment horizontal="center" vertical="center" wrapText="1"/>
      <protection/>
    </xf>
    <xf numFmtId="0" fontId="28" fillId="34" borderId="14" xfId="52" applyFont="1" applyFill="1" applyBorder="1" applyAlignment="1">
      <alignment horizontal="center" vertical="center"/>
      <protection/>
    </xf>
    <xf numFmtId="0" fontId="28" fillId="34" borderId="16" xfId="52" applyFont="1" applyFill="1" applyBorder="1" applyAlignment="1">
      <alignment horizontal="center" vertical="center"/>
      <protection/>
    </xf>
    <xf numFmtId="0" fontId="28" fillId="34" borderId="15" xfId="52" applyFont="1" applyFill="1" applyBorder="1" applyAlignment="1">
      <alignment horizontal="center" vertical="center"/>
      <protection/>
    </xf>
    <xf numFmtId="0" fontId="27" fillId="6" borderId="31" xfId="52" applyFont="1" applyFill="1" applyBorder="1" applyAlignment="1">
      <alignment horizontal="center" vertical="center" wrapText="1"/>
      <protection/>
    </xf>
    <xf numFmtId="0" fontId="27" fillId="6" borderId="32" xfId="52" applyFont="1" applyFill="1" applyBorder="1" applyAlignment="1">
      <alignment horizontal="center" vertical="center" wrapText="1"/>
      <protection/>
    </xf>
    <xf numFmtId="3" fontId="25" fillId="6" borderId="19" xfId="52" applyNumberFormat="1" applyFont="1" applyFill="1" applyBorder="1" applyAlignment="1">
      <alignment horizontal="right" vertical="center"/>
      <protection/>
    </xf>
    <xf numFmtId="3" fontId="25" fillId="6" borderId="17" xfId="52" applyNumberFormat="1" applyFont="1" applyFill="1" applyBorder="1" applyAlignment="1">
      <alignment horizontal="right" vertical="center"/>
      <protection/>
    </xf>
    <xf numFmtId="0" fontId="25" fillId="6" borderId="22" xfId="52" applyFont="1" applyFill="1" applyBorder="1" applyAlignment="1">
      <alignment horizontal="right" vertical="center"/>
      <protection/>
    </xf>
    <xf numFmtId="0" fontId="25" fillId="6" borderId="17" xfId="52" applyFont="1" applyFill="1" applyBorder="1" applyAlignment="1">
      <alignment horizontal="right" vertical="center"/>
      <protection/>
    </xf>
    <xf numFmtId="3" fontId="30" fillId="6" borderId="18" xfId="0" applyNumberFormat="1" applyFont="1" applyFill="1" applyBorder="1" applyAlignment="1">
      <alignment horizontal="right" vertical="center" wrapText="1"/>
    </xf>
    <xf numFmtId="3" fontId="25" fillId="6" borderId="18" xfId="52" applyNumberFormat="1" applyFont="1" applyFill="1" applyBorder="1" applyAlignment="1">
      <alignment horizontal="right" vertical="center"/>
      <protection/>
    </xf>
    <xf numFmtId="3" fontId="30" fillId="6" borderId="11" xfId="0" applyNumberFormat="1" applyFont="1" applyFill="1" applyBorder="1" applyAlignment="1">
      <alignment horizontal="right" vertical="center" wrapText="1"/>
    </xf>
    <xf numFmtId="3" fontId="25" fillId="6" borderId="25" xfId="52" applyNumberFormat="1" applyFont="1" applyFill="1" applyBorder="1" applyAlignment="1">
      <alignment horizontal="right" vertical="center"/>
      <protection/>
    </xf>
    <xf numFmtId="3" fontId="25" fillId="6" borderId="22" xfId="52" applyNumberFormat="1" applyFont="1" applyFill="1" applyBorder="1" applyAlignment="1">
      <alignment horizontal="right" vertical="center"/>
      <protection/>
    </xf>
    <xf numFmtId="0" fontId="25" fillId="6" borderId="0" xfId="52" applyFont="1" applyFill="1" applyBorder="1" applyAlignment="1">
      <alignment horizontal="left" vertical="center"/>
      <protection/>
    </xf>
    <xf numFmtId="3" fontId="30" fillId="6" borderId="28" xfId="0" applyNumberFormat="1" applyFont="1" applyFill="1" applyBorder="1" applyAlignment="1">
      <alignment vertical="center" wrapText="1"/>
    </xf>
    <xf numFmtId="3" fontId="25" fillId="6" borderId="19" xfId="52" applyNumberFormat="1" applyFont="1" applyFill="1" applyBorder="1" applyAlignment="1">
      <alignment/>
      <protection/>
    </xf>
    <xf numFmtId="3" fontId="29" fillId="6" borderId="13" xfId="52" applyNumberFormat="1" applyFont="1" applyFill="1" applyBorder="1" applyAlignment="1">
      <alignment horizontal="right" vertical="center"/>
      <protection/>
    </xf>
    <xf numFmtId="0" fontId="27" fillId="0" borderId="11" xfId="52" applyFont="1" applyBorder="1" applyAlignment="1">
      <alignment horizontal="left" vertical="center"/>
      <protection/>
    </xf>
    <xf numFmtId="0" fontId="30" fillId="0" borderId="27" xfId="52" applyFont="1" applyBorder="1" applyAlignment="1">
      <alignment horizontal="center" vertical="center"/>
      <protection/>
    </xf>
    <xf numFmtId="0" fontId="27" fillId="0" borderId="12" xfId="52" applyFont="1" applyBorder="1" applyAlignment="1">
      <alignment horizontal="left" vertical="center"/>
      <protection/>
    </xf>
    <xf numFmtId="0" fontId="27" fillId="35" borderId="15" xfId="52" applyFont="1" applyFill="1" applyBorder="1" applyAlignment="1">
      <alignment horizontal="left" vertical="center"/>
      <protection/>
    </xf>
    <xf numFmtId="0" fontId="25" fillId="35" borderId="15" xfId="52" applyFont="1" applyFill="1" applyBorder="1" applyAlignment="1">
      <alignment horizontal="left" vertical="center"/>
      <protection/>
    </xf>
    <xf numFmtId="3" fontId="25" fillId="35" borderId="15" xfId="52" applyNumberFormat="1" applyFont="1" applyFill="1" applyBorder="1" applyAlignment="1">
      <alignment horizontal="right" vertical="center"/>
      <protection/>
    </xf>
    <xf numFmtId="0" fontId="25" fillId="35" borderId="15" xfId="52" applyFont="1" applyFill="1" applyBorder="1" applyAlignment="1">
      <alignment horizontal="right" vertical="center"/>
      <protection/>
    </xf>
    <xf numFmtId="0" fontId="27" fillId="0" borderId="29" xfId="0" applyFont="1" applyBorder="1" applyAlignment="1">
      <alignment horizontal="left" vertical="center"/>
    </xf>
    <xf numFmtId="3" fontId="25" fillId="0" borderId="29" xfId="52" applyNumberFormat="1" applyFont="1" applyBorder="1" applyAlignment="1">
      <alignment horizontal="right" vertical="center"/>
      <protection/>
    </xf>
    <xf numFmtId="0" fontId="25" fillId="34" borderId="28" xfId="52" applyFont="1" applyFill="1" applyBorder="1" applyAlignment="1">
      <alignment horizontal="right" vertical="center"/>
      <protection/>
    </xf>
    <xf numFmtId="0" fontId="25" fillId="6" borderId="28" xfId="52" applyFont="1" applyFill="1" applyBorder="1" applyAlignment="1">
      <alignment horizontal="right" vertical="center"/>
      <protection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3" fontId="0" fillId="0" borderId="13" xfId="0" applyNumberFormat="1" applyBorder="1" applyAlignment="1">
      <alignment horizontal="center" vertical="center"/>
    </xf>
    <xf numFmtId="0" fontId="30" fillId="12" borderId="13" xfId="0" applyFont="1" applyFill="1" applyBorder="1" applyAlignment="1">
      <alignment horizontal="left" vertical="center" wrapText="1"/>
    </xf>
    <xf numFmtId="3" fontId="1" fillId="12" borderId="13" xfId="0" applyNumberFormat="1" applyFont="1" applyFill="1" applyBorder="1" applyAlignment="1">
      <alignment horizontal="center" vertical="center"/>
    </xf>
    <xf numFmtId="0" fontId="33" fillId="19" borderId="13" xfId="0" applyFont="1" applyFill="1" applyBorder="1" applyAlignment="1">
      <alignment horizontal="left" vertical="center" wrapText="1"/>
    </xf>
    <xf numFmtId="3" fontId="1" fillId="19" borderId="13" xfId="0" applyNumberFormat="1" applyFont="1" applyFill="1" applyBorder="1" applyAlignment="1">
      <alignment vertical="center"/>
    </xf>
    <xf numFmtId="3" fontId="0" fillId="3" borderId="13" xfId="0" applyNumberFormat="1" applyFill="1" applyBorder="1" applyAlignment="1">
      <alignment horizontal="center" vertical="center"/>
    </xf>
    <xf numFmtId="3" fontId="1" fillId="3" borderId="13" xfId="0" applyNumberFormat="1" applyFont="1" applyFill="1" applyBorder="1" applyAlignment="1">
      <alignment horizontal="center" vertical="center"/>
    </xf>
    <xf numFmtId="3" fontId="1" fillId="3" borderId="13" xfId="0" applyNumberFormat="1" applyFont="1" applyFill="1" applyBorder="1" applyAlignment="1">
      <alignment vertical="center"/>
    </xf>
    <xf numFmtId="0" fontId="27" fillId="0" borderId="11" xfId="52" applyFont="1" applyBorder="1" applyAlignment="1">
      <alignment horizontal="left" vertical="center"/>
      <protection/>
    </xf>
    <xf numFmtId="0" fontId="27" fillId="0" borderId="10" xfId="52" applyFont="1" applyBorder="1" applyAlignment="1">
      <alignment horizontal="left" vertical="center"/>
      <protection/>
    </xf>
    <xf numFmtId="0" fontId="27" fillId="0" borderId="11" xfId="52" applyFont="1" applyBorder="1" applyAlignment="1">
      <alignment horizontal="left" vertical="center"/>
      <protection/>
    </xf>
    <xf numFmtId="0" fontId="0" fillId="36" borderId="13" xfId="0" applyFill="1" applyBorder="1" applyAlignment="1">
      <alignment horizontal="center" vertical="center"/>
    </xf>
    <xf numFmtId="3" fontId="31" fillId="36" borderId="13" xfId="0" applyNumberFormat="1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34" fillId="12" borderId="13" xfId="0" applyFont="1" applyFill="1" applyBorder="1" applyAlignment="1">
      <alignment horizontal="left" vertical="center" wrapText="1"/>
    </xf>
    <xf numFmtId="0" fontId="35" fillId="3" borderId="13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26" fillId="36" borderId="13" xfId="0" applyFont="1" applyFill="1" applyBorder="1" applyAlignment="1">
      <alignment horizontal="center" vertical="center" wrapText="1"/>
    </xf>
    <xf numFmtId="0" fontId="25" fillId="0" borderId="15" xfId="52" applyFont="1" applyBorder="1" applyAlignment="1">
      <alignment horizontal="left" vertical="center"/>
      <protection/>
    </xf>
    <xf numFmtId="3" fontId="25" fillId="0" borderId="15" xfId="52" applyNumberFormat="1" applyFont="1" applyBorder="1" applyAlignment="1">
      <alignment horizontal="right" vertical="center"/>
      <protection/>
    </xf>
    <xf numFmtId="3" fontId="25" fillId="34" borderId="15" xfId="52" applyNumberFormat="1" applyFont="1" applyFill="1" applyBorder="1" applyAlignment="1">
      <alignment horizontal="right" vertical="center"/>
      <protection/>
    </xf>
    <xf numFmtId="3" fontId="25" fillId="6" borderId="15" xfId="52" applyNumberFormat="1" applyFont="1" applyFill="1" applyBorder="1" applyAlignment="1">
      <alignment horizontal="right" vertical="center"/>
      <protection/>
    </xf>
    <xf numFmtId="0" fontId="25" fillId="34" borderId="15" xfId="52" applyFont="1" applyFill="1" applyBorder="1" applyAlignment="1">
      <alignment horizontal="right" vertical="center"/>
      <protection/>
    </xf>
    <xf numFmtId="0" fontId="25" fillId="6" borderId="15" xfId="52" applyFont="1" applyFill="1" applyBorder="1" applyAlignment="1">
      <alignment horizontal="right" vertical="center"/>
      <protection/>
    </xf>
    <xf numFmtId="3" fontId="25" fillId="34" borderId="16" xfId="52" applyNumberFormat="1" applyFont="1" applyFill="1" applyBorder="1" applyAlignment="1">
      <alignment horizontal="right" vertical="center"/>
      <protection/>
    </xf>
    <xf numFmtId="0" fontId="26" fillId="0" borderId="14" xfId="0" applyFont="1" applyBorder="1" applyAlignment="1">
      <alignment horizontal="left" vertical="center"/>
    </xf>
    <xf numFmtId="0" fontId="27" fillId="0" borderId="15" xfId="52" applyFont="1" applyBorder="1" applyAlignment="1">
      <alignment horizontal="left" vertical="center"/>
      <protection/>
    </xf>
    <xf numFmtId="0" fontId="27" fillId="0" borderId="11" xfId="52" applyFont="1" applyBorder="1">
      <alignment/>
      <protection/>
    </xf>
    <xf numFmtId="0" fontId="25" fillId="0" borderId="17" xfId="52" applyFont="1" applyBorder="1" applyAlignment="1">
      <alignment/>
      <protection/>
    </xf>
    <xf numFmtId="3" fontId="25" fillId="34" borderId="17" xfId="52" applyNumberFormat="1" applyFont="1" applyFill="1" applyBorder="1" applyAlignment="1">
      <alignment/>
      <protection/>
    </xf>
    <xf numFmtId="3" fontId="25" fillId="6" borderId="17" xfId="52" applyNumberFormat="1" applyFont="1" applyFill="1" applyBorder="1" applyAlignment="1">
      <alignment/>
      <protection/>
    </xf>
    <xf numFmtId="0" fontId="25" fillId="34" borderId="17" xfId="52" applyFont="1" applyFill="1" applyBorder="1" applyAlignment="1">
      <alignment/>
      <protection/>
    </xf>
    <xf numFmtId="0" fontId="26" fillId="0" borderId="1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30" fillId="0" borderId="0" xfId="52" applyFont="1" applyBorder="1" applyAlignment="1">
      <alignment horizontal="center" vertical="center"/>
      <protection/>
    </xf>
    <xf numFmtId="0" fontId="27" fillId="35" borderId="15" xfId="0" applyFont="1" applyFill="1" applyBorder="1" applyAlignment="1">
      <alignment horizontal="left" vertical="center"/>
    </xf>
    <xf numFmtId="3" fontId="25" fillId="0" borderId="10" xfId="52" applyNumberFormat="1" applyFont="1" applyBorder="1" applyAlignment="1">
      <alignment/>
      <protection/>
    </xf>
    <xf numFmtId="0" fontId="25" fillId="0" borderId="0" xfId="0" applyFont="1" applyBorder="1" applyAlignment="1">
      <alignment horizontal="left" vertical="center"/>
    </xf>
    <xf numFmtId="0" fontId="27" fillId="0" borderId="0" xfId="52" applyFont="1" applyBorder="1">
      <alignment/>
      <protection/>
    </xf>
    <xf numFmtId="3" fontId="25" fillId="0" borderId="0" xfId="52" applyNumberFormat="1" applyFont="1" applyBorder="1">
      <alignment/>
      <protection/>
    </xf>
    <xf numFmtId="0" fontId="25" fillId="0" borderId="12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5" fillId="0" borderId="28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0" fillId="0" borderId="14" xfId="52" applyFont="1" applyBorder="1" applyAlignment="1">
      <alignment horizontal="center" vertical="center"/>
      <protection/>
    </xf>
    <xf numFmtId="0" fontId="30" fillId="0" borderId="15" xfId="52" applyFont="1" applyBorder="1" applyAlignment="1">
      <alignment horizontal="center" vertical="center"/>
      <protection/>
    </xf>
    <xf numFmtId="0" fontId="30" fillId="0" borderId="33" xfId="52" applyFont="1" applyBorder="1" applyAlignment="1">
      <alignment horizontal="center" vertical="center"/>
      <protection/>
    </xf>
    <xf numFmtId="0" fontId="30" fillId="0" borderId="34" xfId="52" applyFont="1" applyBorder="1" applyAlignment="1">
      <alignment horizontal="center"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27" fillId="0" borderId="28" xfId="0" applyFont="1" applyBorder="1" applyAlignment="1">
      <alignment horizontal="left" vertical="center"/>
    </xf>
    <xf numFmtId="0" fontId="30" fillId="0" borderId="10" xfId="52" applyFont="1" applyBorder="1" applyAlignment="1">
      <alignment horizontal="center" vertical="center"/>
      <protection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/>
    </xf>
    <xf numFmtId="0" fontId="30" fillId="0" borderId="35" xfId="52" applyFont="1" applyBorder="1" applyAlignment="1">
      <alignment horizontal="center" vertical="center"/>
      <protection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9" fillId="0" borderId="37" xfId="52" applyFont="1" applyBorder="1" applyAlignment="1">
      <alignment horizontal="left" vertical="center"/>
      <protection/>
    </xf>
    <xf numFmtId="0" fontId="29" fillId="0" borderId="10" xfId="52" applyFont="1" applyBorder="1" applyAlignment="1">
      <alignment horizontal="left" vertical="center"/>
      <protection/>
    </xf>
    <xf numFmtId="0" fontId="29" fillId="0" borderId="38" xfId="52" applyFont="1" applyBorder="1" applyAlignment="1">
      <alignment horizontal="left" vertical="center"/>
      <protection/>
    </xf>
    <xf numFmtId="0" fontId="27" fillId="0" borderId="12" xfId="52" applyFont="1" applyBorder="1" applyAlignment="1">
      <alignment horizontal="left" vertical="center"/>
      <protection/>
    </xf>
    <xf numFmtId="0" fontId="26" fillId="0" borderId="11" xfId="0" applyFont="1" applyBorder="1" applyAlignment="1">
      <alignment horizontal="left" vertical="center"/>
    </xf>
    <xf numFmtId="0" fontId="26" fillId="0" borderId="28" xfId="0" applyFont="1" applyBorder="1" applyAlignment="1">
      <alignment horizontal="left" vertical="center"/>
    </xf>
    <xf numFmtId="0" fontId="30" fillId="0" borderId="14" xfId="52" applyFont="1" applyBorder="1" applyAlignment="1">
      <alignment horizontal="left" vertical="center"/>
      <protection/>
    </xf>
    <xf numFmtId="0" fontId="30" fillId="0" borderId="16" xfId="52" applyFont="1" applyBorder="1" applyAlignment="1">
      <alignment horizontal="left" vertical="center"/>
      <protection/>
    </xf>
    <xf numFmtId="0" fontId="30" fillId="0" borderId="16" xfId="52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31" fillId="33" borderId="14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31" fillId="33" borderId="16" xfId="0" applyFont="1" applyFill="1" applyBorder="1" applyAlignment="1">
      <alignment horizontal="center" vertical="center" wrapText="1"/>
    </xf>
    <xf numFmtId="0" fontId="30" fillId="0" borderId="27" xfId="52" applyFont="1" applyBorder="1" applyAlignment="1">
      <alignment horizontal="center" vertical="center"/>
      <protection/>
    </xf>
    <xf numFmtId="0" fontId="30" fillId="0" borderId="39" xfId="52" applyFont="1" applyBorder="1" applyAlignment="1">
      <alignment horizontal="center" vertical="center"/>
      <protection/>
    </xf>
    <xf numFmtId="0" fontId="30" fillId="0" borderId="40" xfId="52" applyFont="1" applyBorder="1" applyAlignment="1">
      <alignment horizontal="center" vertical="center"/>
      <protection/>
    </xf>
    <xf numFmtId="0" fontId="30" fillId="0" borderId="37" xfId="52" applyFont="1" applyBorder="1" applyAlignment="1">
      <alignment horizontal="center" vertical="center"/>
      <protection/>
    </xf>
    <xf numFmtId="0" fontId="30" fillId="0" borderId="38" xfId="52" applyFont="1" applyBorder="1" applyAlignment="1">
      <alignment horizontal="center" vertical="center"/>
      <protection/>
    </xf>
    <xf numFmtId="0" fontId="27" fillId="6" borderId="41" xfId="52" applyFont="1" applyFill="1" applyBorder="1" applyAlignment="1">
      <alignment horizontal="center" vertical="center" wrapText="1"/>
      <protection/>
    </xf>
    <xf numFmtId="0" fontId="0" fillId="6" borderId="42" xfId="0" applyFill="1" applyBorder="1" applyAlignment="1">
      <alignment horizontal="center" vertical="center" wrapText="1"/>
    </xf>
    <xf numFmtId="0" fontId="27" fillId="6" borderId="43" xfId="52" applyFont="1" applyFill="1" applyBorder="1" applyAlignment="1">
      <alignment horizontal="center" vertical="center" wrapText="1"/>
      <protection/>
    </xf>
    <xf numFmtId="0" fontId="0" fillId="6" borderId="44" xfId="0" applyFill="1" applyBorder="1" applyAlignment="1">
      <alignment horizontal="center" vertical="center" wrapText="1"/>
    </xf>
    <xf numFmtId="0" fontId="27" fillId="35" borderId="14" xfId="52" applyFont="1" applyFill="1" applyBorder="1" applyAlignment="1">
      <alignment horizontal="center" vertical="center" wrapText="1"/>
      <protection/>
    </xf>
    <xf numFmtId="0" fontId="27" fillId="33" borderId="13" xfId="52" applyFont="1" applyFill="1" applyBorder="1" applyAlignment="1">
      <alignment horizontal="center" vertical="center"/>
      <protection/>
    </xf>
    <xf numFmtId="0" fontId="27" fillId="35" borderId="13" xfId="52" applyFont="1" applyFill="1" applyBorder="1" applyAlignment="1">
      <alignment horizontal="center" vertical="center"/>
      <protection/>
    </xf>
    <xf numFmtId="0" fontId="27" fillId="35" borderId="14" xfId="52" applyFont="1" applyFill="1" applyBorder="1" applyAlignment="1">
      <alignment horizontal="center" vertical="center"/>
      <protection/>
    </xf>
    <xf numFmtId="0" fontId="27" fillId="33" borderId="45" xfId="52" applyFont="1" applyFill="1" applyBorder="1" applyAlignment="1">
      <alignment horizontal="center" vertical="center"/>
      <protection/>
    </xf>
    <xf numFmtId="0" fontId="27" fillId="33" borderId="46" xfId="52" applyFont="1" applyFill="1" applyBorder="1" applyAlignment="1">
      <alignment horizontal="center" vertical="center"/>
      <protection/>
    </xf>
    <xf numFmtId="0" fontId="31" fillId="33" borderId="14" xfId="52" applyFont="1" applyFill="1" applyBorder="1" applyAlignment="1">
      <alignment horizontal="left" vertical="center"/>
      <protection/>
    </xf>
    <xf numFmtId="0" fontId="31" fillId="33" borderId="15" xfId="52" applyFont="1" applyFill="1" applyBorder="1" applyAlignment="1">
      <alignment horizontal="left" vertical="center"/>
      <protection/>
    </xf>
    <xf numFmtId="0" fontId="31" fillId="33" borderId="16" xfId="52" applyFont="1" applyFill="1" applyBorder="1" applyAlignment="1">
      <alignment horizontal="left" vertical="center"/>
      <protection/>
    </xf>
    <xf numFmtId="0" fontId="27" fillId="33" borderId="14" xfId="52" applyFont="1" applyFill="1" applyBorder="1" applyAlignment="1">
      <alignment horizontal="center" vertical="center" wrapText="1"/>
      <protection/>
    </xf>
    <xf numFmtId="0" fontId="27" fillId="33" borderId="16" xfId="52" applyFont="1" applyFill="1" applyBorder="1" applyAlignment="1">
      <alignment horizontal="center" vertical="center" wrapText="1"/>
      <protection/>
    </xf>
    <xf numFmtId="0" fontId="27" fillId="35" borderId="13" xfId="52" applyFont="1" applyFill="1" applyBorder="1" applyAlignment="1">
      <alignment horizontal="center" vertical="center" wrapText="1"/>
      <protection/>
    </xf>
    <xf numFmtId="0" fontId="28" fillId="6" borderId="45" xfId="52" applyFont="1" applyFill="1" applyBorder="1" applyAlignment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34" fillId="33" borderId="13" xfId="52" applyFont="1" applyFill="1" applyBorder="1" applyAlignment="1">
      <alignment horizontal="center" vertical="center"/>
      <protection/>
    </xf>
    <xf numFmtId="0" fontId="27" fillId="33" borderId="13" xfId="52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left" vertical="top" wrapText="1"/>
    </xf>
    <xf numFmtId="0" fontId="31" fillId="0" borderId="0" xfId="52" applyFont="1" applyAlignment="1">
      <alignment horizontal="center" vertical="center"/>
      <protection/>
    </xf>
    <xf numFmtId="0" fontId="27" fillId="33" borderId="10" xfId="52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165" fontId="25" fillId="0" borderId="12" xfId="0" applyNumberFormat="1" applyFont="1" applyBorder="1" applyAlignment="1">
      <alignment horizontal="center" vertical="center"/>
    </xf>
    <xf numFmtId="165" fontId="25" fillId="0" borderId="11" xfId="0" applyNumberFormat="1" applyFont="1" applyBorder="1" applyAlignment="1">
      <alignment horizontal="center" vertical="center"/>
    </xf>
    <xf numFmtId="165" fontId="25" fillId="0" borderId="28" xfId="0" applyNumberFormat="1" applyFont="1" applyBorder="1" applyAlignment="1">
      <alignment horizontal="center" vertical="center"/>
    </xf>
    <xf numFmtId="0" fontId="27" fillId="0" borderId="11" xfId="52" applyFont="1" applyBorder="1" applyAlignment="1">
      <alignment horizontal="left" vertical="center"/>
      <protection/>
    </xf>
    <xf numFmtId="0" fontId="26" fillId="0" borderId="0" xfId="0" applyFont="1" applyAlignment="1">
      <alignment vertical="center"/>
    </xf>
    <xf numFmtId="0" fontId="30" fillId="0" borderId="47" xfId="52" applyFont="1" applyBorder="1" applyAlignment="1">
      <alignment horizontal="center" vertical="center"/>
      <protection/>
    </xf>
    <xf numFmtId="0" fontId="26" fillId="0" borderId="47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4"/>
  <sheetViews>
    <sheetView tabSelected="1" zoomScalePageLayoutView="0" workbookViewId="0" topLeftCell="A63">
      <selection activeCell="F90" sqref="F90"/>
    </sheetView>
  </sheetViews>
  <sheetFormatPr defaultColWidth="9.00390625" defaultRowHeight="12.75"/>
  <cols>
    <col min="1" max="1" width="2.875" style="1" customWidth="1"/>
    <col min="2" max="2" width="8.25390625" style="1" customWidth="1"/>
    <col min="3" max="3" width="6.875" style="1" customWidth="1"/>
    <col min="4" max="4" width="6.75390625" style="1" customWidth="1"/>
    <col min="5" max="5" width="10.00390625" style="1" customWidth="1"/>
    <col min="6" max="6" width="9.75390625" style="1" customWidth="1"/>
    <col min="7" max="7" width="9.875" style="1" customWidth="1"/>
    <col min="8" max="8" width="9.75390625" style="1" customWidth="1"/>
    <col min="9" max="9" width="8.25390625" style="1" customWidth="1"/>
    <col min="10" max="10" width="9.00390625" style="1" customWidth="1"/>
    <col min="11" max="11" width="6.75390625" style="1" customWidth="1"/>
    <col min="12" max="12" width="8.625" style="1" customWidth="1"/>
    <col min="13" max="13" width="9.25390625" style="1" customWidth="1"/>
    <col min="14" max="14" width="9.75390625" style="1" customWidth="1"/>
    <col min="15" max="15" width="7.125" style="1" customWidth="1"/>
    <col min="16" max="16" width="6.75390625" style="1" customWidth="1"/>
    <col min="17" max="17" width="9.00390625" style="1" customWidth="1"/>
    <col min="18" max="18" width="11.75390625" style="1" bestFit="1" customWidth="1"/>
    <col min="19" max="16384" width="9.125" style="1" customWidth="1"/>
  </cols>
  <sheetData>
    <row r="1" spans="1:17" ht="59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238" t="s">
        <v>97</v>
      </c>
      <c r="O1" s="238"/>
      <c r="P1" s="238"/>
      <c r="Q1" s="238"/>
    </row>
    <row r="2" spans="1:17" ht="14.25" customHeight="1">
      <c r="A2" s="239" t="s">
        <v>56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</row>
    <row r="3" spans="1:17" ht="5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10.5" customHeight="1">
      <c r="A4" s="224" t="s">
        <v>0</v>
      </c>
      <c r="B4" s="224" t="s">
        <v>1</v>
      </c>
      <c r="C4" s="233" t="s">
        <v>2</v>
      </c>
      <c r="D4" s="233" t="s">
        <v>44</v>
      </c>
      <c r="E4" s="233" t="s">
        <v>3</v>
      </c>
      <c r="F4" s="224" t="s">
        <v>4</v>
      </c>
      <c r="G4" s="225"/>
      <c r="H4" s="236" t="s">
        <v>5</v>
      </c>
      <c r="I4" s="236"/>
      <c r="J4" s="236"/>
      <c r="K4" s="236"/>
      <c r="L4" s="236"/>
      <c r="M4" s="236"/>
      <c r="N4" s="236"/>
      <c r="O4" s="236"/>
      <c r="P4" s="236"/>
      <c r="Q4" s="236"/>
    </row>
    <row r="5" spans="1:17" ht="10.5" customHeight="1">
      <c r="A5" s="224"/>
      <c r="B5" s="224"/>
      <c r="C5" s="233"/>
      <c r="D5" s="233"/>
      <c r="E5" s="233"/>
      <c r="F5" s="233" t="s">
        <v>28</v>
      </c>
      <c r="G5" s="222" t="s">
        <v>45</v>
      </c>
      <c r="H5" s="236" t="s">
        <v>49</v>
      </c>
      <c r="I5" s="236"/>
      <c r="J5" s="236"/>
      <c r="K5" s="236"/>
      <c r="L5" s="236"/>
      <c r="M5" s="236"/>
      <c r="N5" s="236"/>
      <c r="O5" s="236"/>
      <c r="P5" s="236"/>
      <c r="Q5" s="236"/>
    </row>
    <row r="6" spans="1:17" ht="11.25" customHeight="1">
      <c r="A6" s="224"/>
      <c r="B6" s="224"/>
      <c r="C6" s="233"/>
      <c r="D6" s="233"/>
      <c r="E6" s="233"/>
      <c r="F6" s="233"/>
      <c r="G6" s="222"/>
      <c r="H6" s="237" t="s">
        <v>22</v>
      </c>
      <c r="I6" s="223" t="s">
        <v>6</v>
      </c>
      <c r="J6" s="223"/>
      <c r="K6" s="223"/>
      <c r="L6" s="223"/>
      <c r="M6" s="223"/>
      <c r="N6" s="223"/>
      <c r="O6" s="223"/>
      <c r="P6" s="223"/>
      <c r="Q6" s="223"/>
    </row>
    <row r="7" spans="1:17" s="2" customFormat="1" ht="12.75">
      <c r="A7" s="224"/>
      <c r="B7" s="224"/>
      <c r="C7" s="233"/>
      <c r="D7" s="233"/>
      <c r="E7" s="233"/>
      <c r="F7" s="233"/>
      <c r="G7" s="222"/>
      <c r="H7" s="237"/>
      <c r="I7" s="223" t="s">
        <v>7</v>
      </c>
      <c r="J7" s="223"/>
      <c r="K7" s="223"/>
      <c r="L7" s="223"/>
      <c r="M7" s="223"/>
      <c r="N7" s="223" t="s">
        <v>8</v>
      </c>
      <c r="O7" s="223"/>
      <c r="P7" s="223"/>
      <c r="Q7" s="223"/>
    </row>
    <row r="8" spans="1:17" ht="18">
      <c r="A8" s="224"/>
      <c r="B8" s="224"/>
      <c r="C8" s="233"/>
      <c r="D8" s="233"/>
      <c r="E8" s="233"/>
      <c r="F8" s="233"/>
      <c r="G8" s="222"/>
      <c r="H8" s="237"/>
      <c r="I8" s="231" t="s">
        <v>18</v>
      </c>
      <c r="J8" s="232"/>
      <c r="K8" s="223" t="s">
        <v>9</v>
      </c>
      <c r="L8" s="223"/>
      <c r="M8" s="223"/>
      <c r="N8" s="95" t="s">
        <v>19</v>
      </c>
      <c r="O8" s="237" t="s">
        <v>9</v>
      </c>
      <c r="P8" s="237"/>
      <c r="Q8" s="237"/>
    </row>
    <row r="9" spans="1:17" ht="12.75">
      <c r="A9" s="224"/>
      <c r="B9" s="224"/>
      <c r="C9" s="233"/>
      <c r="D9" s="233"/>
      <c r="E9" s="233"/>
      <c r="F9" s="233"/>
      <c r="G9" s="222"/>
      <c r="H9" s="231"/>
      <c r="I9" s="218" t="s">
        <v>52</v>
      </c>
      <c r="J9" s="220" t="s">
        <v>53</v>
      </c>
      <c r="K9" s="240" t="s">
        <v>10</v>
      </c>
      <c r="L9" s="226" t="s">
        <v>12</v>
      </c>
      <c r="M9" s="227"/>
      <c r="N9" s="94"/>
      <c r="O9" s="95"/>
      <c r="P9" s="95"/>
      <c r="Q9" s="95"/>
    </row>
    <row r="10" spans="1:17" ht="30">
      <c r="A10" s="224"/>
      <c r="B10" s="224"/>
      <c r="C10" s="233"/>
      <c r="D10" s="233"/>
      <c r="E10" s="233"/>
      <c r="F10" s="233"/>
      <c r="G10" s="222"/>
      <c r="H10" s="231"/>
      <c r="I10" s="219"/>
      <c r="J10" s="221"/>
      <c r="K10" s="241"/>
      <c r="L10" s="102" t="s">
        <v>52</v>
      </c>
      <c r="M10" s="103" t="s">
        <v>53</v>
      </c>
      <c r="N10" s="94"/>
      <c r="O10" s="98" t="s">
        <v>11</v>
      </c>
      <c r="P10" s="10" t="s">
        <v>10</v>
      </c>
      <c r="Q10" s="10" t="s">
        <v>12</v>
      </c>
    </row>
    <row r="11" spans="1:17" ht="10.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2">
        <v>7</v>
      </c>
      <c r="H11" s="99">
        <v>8</v>
      </c>
      <c r="I11" s="234">
        <v>9</v>
      </c>
      <c r="J11" s="235"/>
      <c r="K11" s="101">
        <v>10</v>
      </c>
      <c r="L11" s="234">
        <v>11</v>
      </c>
      <c r="M11" s="235"/>
      <c r="N11" s="100">
        <v>12</v>
      </c>
      <c r="O11" s="13">
        <v>13</v>
      </c>
      <c r="P11" s="13">
        <v>14</v>
      </c>
      <c r="Q11" s="13">
        <v>15</v>
      </c>
    </row>
    <row r="12" spans="1:18" ht="18" customHeight="1">
      <c r="A12" s="14"/>
      <c r="B12" s="15" t="s">
        <v>13</v>
      </c>
      <c r="C12" s="16"/>
      <c r="D12" s="17"/>
      <c r="E12" s="18">
        <f aca="true" t="shared" si="0" ref="E12:Q12">E19+E15+E23</f>
        <v>2058630</v>
      </c>
      <c r="F12" s="18">
        <f t="shared" si="0"/>
        <v>340349</v>
      </c>
      <c r="G12" s="18">
        <f t="shared" si="0"/>
        <v>1718281</v>
      </c>
      <c r="H12" s="18">
        <f t="shared" si="0"/>
        <v>939419</v>
      </c>
      <c r="I12" s="18">
        <f t="shared" si="0"/>
        <v>139974</v>
      </c>
      <c r="J12" s="18">
        <f t="shared" si="0"/>
        <v>6254</v>
      </c>
      <c r="K12" s="18">
        <f t="shared" si="0"/>
        <v>0</v>
      </c>
      <c r="L12" s="18">
        <f t="shared" si="0"/>
        <v>139974</v>
      </c>
      <c r="M12" s="18">
        <f t="shared" si="0"/>
        <v>6254</v>
      </c>
      <c r="N12" s="18">
        <f t="shared" si="0"/>
        <v>793191</v>
      </c>
      <c r="O12" s="18">
        <f t="shared" si="0"/>
        <v>0</v>
      </c>
      <c r="P12" s="18">
        <f t="shared" si="0"/>
        <v>0</v>
      </c>
      <c r="Q12" s="18">
        <f t="shared" si="0"/>
        <v>793191</v>
      </c>
      <c r="R12" s="4">
        <f>Q12+M12+L12</f>
        <v>939419</v>
      </c>
    </row>
    <row r="13" spans="1:17" ht="18" customHeight="1">
      <c r="A13" s="119"/>
      <c r="B13" s="93" t="s">
        <v>15</v>
      </c>
      <c r="C13" s="216" t="s">
        <v>20</v>
      </c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217"/>
    </row>
    <row r="14" spans="1:17" ht="30.75" customHeight="1">
      <c r="A14" s="195" t="s">
        <v>14</v>
      </c>
      <c r="B14" s="20" t="s">
        <v>16</v>
      </c>
      <c r="C14" s="205" t="s">
        <v>65</v>
      </c>
      <c r="D14" s="206"/>
      <c r="E14" s="180" t="s">
        <v>67</v>
      </c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8"/>
    </row>
    <row r="15" spans="1:17" ht="13.5" customHeight="1">
      <c r="A15" s="208"/>
      <c r="B15" s="21" t="s">
        <v>17</v>
      </c>
      <c r="C15" s="22"/>
      <c r="D15" s="23"/>
      <c r="E15" s="40">
        <f>SUM(E16:E17)</f>
        <v>21081</v>
      </c>
      <c r="F15" s="40">
        <f>SUM(F16:F17)</f>
        <v>21081</v>
      </c>
      <c r="G15" s="41">
        <f>SUM(G16:G17)</f>
        <v>0</v>
      </c>
      <c r="H15" s="42">
        <f>SUM(H16:H17)</f>
        <v>2480</v>
      </c>
      <c r="I15" s="108">
        <f>SUM(I16:I17)</f>
        <v>0</v>
      </c>
      <c r="J15" s="108">
        <f>J16</f>
        <v>2480</v>
      </c>
      <c r="K15" s="42"/>
      <c r="L15" s="108">
        <f>L16</f>
        <v>0</v>
      </c>
      <c r="M15" s="108">
        <f>M16</f>
        <v>2480</v>
      </c>
      <c r="N15" s="42"/>
      <c r="O15" s="42"/>
      <c r="P15" s="42"/>
      <c r="Q15" s="42"/>
    </row>
    <row r="16" spans="1:17" ht="12.75" customHeight="1">
      <c r="A16" s="208"/>
      <c r="B16" s="24" t="s">
        <v>50</v>
      </c>
      <c r="C16" s="25"/>
      <c r="D16" s="22"/>
      <c r="E16" s="43">
        <f>F16+G16</f>
        <v>2480</v>
      </c>
      <c r="F16" s="43">
        <f>I16+J16</f>
        <v>2480</v>
      </c>
      <c r="G16" s="44">
        <f>N16</f>
        <v>0</v>
      </c>
      <c r="H16" s="45">
        <f>I16+N16+J16</f>
        <v>2480</v>
      </c>
      <c r="I16" s="109">
        <f>L16</f>
        <v>0</v>
      </c>
      <c r="J16" s="109">
        <f>M16</f>
        <v>2480</v>
      </c>
      <c r="K16" s="45"/>
      <c r="L16" s="109"/>
      <c r="M16" s="109">
        <v>2480</v>
      </c>
      <c r="N16" s="45"/>
      <c r="O16" s="45"/>
      <c r="P16" s="45"/>
      <c r="Q16" s="45"/>
    </row>
    <row r="17" spans="1:17" ht="12.75" customHeight="1">
      <c r="A17" s="209"/>
      <c r="B17" s="36" t="s">
        <v>38</v>
      </c>
      <c r="C17" s="37"/>
      <c r="D17" s="37"/>
      <c r="E17" s="38">
        <f>F17+G17</f>
        <v>18601</v>
      </c>
      <c r="F17" s="38">
        <v>18601</v>
      </c>
      <c r="G17" s="39"/>
      <c r="H17" s="69"/>
      <c r="I17" s="112"/>
      <c r="J17" s="112"/>
      <c r="K17" s="35"/>
      <c r="L17" s="106"/>
      <c r="M17" s="112"/>
      <c r="N17" s="69"/>
      <c r="O17" s="35"/>
      <c r="P17" s="35"/>
      <c r="Q17" s="69"/>
    </row>
    <row r="18" spans="1:17" ht="19.5" customHeight="1">
      <c r="A18" s="195" t="s">
        <v>24</v>
      </c>
      <c r="B18" s="20" t="s">
        <v>16</v>
      </c>
      <c r="C18" s="205" t="s">
        <v>27</v>
      </c>
      <c r="D18" s="206"/>
      <c r="E18" s="180" t="s">
        <v>46</v>
      </c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8"/>
    </row>
    <row r="19" spans="1:18" ht="12.75" customHeight="1">
      <c r="A19" s="208"/>
      <c r="B19" s="21" t="s">
        <v>17</v>
      </c>
      <c r="C19" s="22"/>
      <c r="D19" s="23"/>
      <c r="E19" s="40">
        <f>SUM(E20:E21)</f>
        <v>2021506</v>
      </c>
      <c r="F19" s="40">
        <f aca="true" t="shared" si="1" ref="F19:Q19">SUM(F20:F21)</f>
        <v>303225</v>
      </c>
      <c r="G19" s="41">
        <f t="shared" si="1"/>
        <v>1718281</v>
      </c>
      <c r="H19" s="42">
        <f t="shared" si="1"/>
        <v>933165</v>
      </c>
      <c r="I19" s="108">
        <f t="shared" si="1"/>
        <v>139974</v>
      </c>
      <c r="J19" s="108"/>
      <c r="K19" s="42"/>
      <c r="L19" s="108">
        <f>L20</f>
        <v>139974</v>
      </c>
      <c r="M19" s="108"/>
      <c r="N19" s="42">
        <f t="shared" si="1"/>
        <v>793191</v>
      </c>
      <c r="O19" s="42"/>
      <c r="P19" s="42"/>
      <c r="Q19" s="42">
        <f t="shared" si="1"/>
        <v>793191</v>
      </c>
      <c r="R19" s="4"/>
    </row>
    <row r="20" spans="1:17" ht="12.75" customHeight="1">
      <c r="A20" s="208"/>
      <c r="B20" s="24" t="s">
        <v>50</v>
      </c>
      <c r="C20" s="25"/>
      <c r="D20" s="22"/>
      <c r="E20" s="43">
        <f>F20+G20</f>
        <v>933165</v>
      </c>
      <c r="F20" s="43">
        <f>I20+J20</f>
        <v>139974</v>
      </c>
      <c r="G20" s="44">
        <f>N20</f>
        <v>793191</v>
      </c>
      <c r="H20" s="45">
        <f>I20+N20+J20</f>
        <v>933165</v>
      </c>
      <c r="I20" s="109">
        <f>L20</f>
        <v>139974</v>
      </c>
      <c r="J20" s="109"/>
      <c r="K20" s="45"/>
      <c r="L20" s="109">
        <v>139974</v>
      </c>
      <c r="M20" s="109"/>
      <c r="N20" s="45">
        <f>Q20</f>
        <v>793191</v>
      </c>
      <c r="O20" s="45"/>
      <c r="P20" s="45"/>
      <c r="Q20" s="45">
        <v>793191</v>
      </c>
    </row>
    <row r="21" spans="1:17" ht="16.5" customHeight="1">
      <c r="A21" s="209"/>
      <c r="B21" s="36" t="s">
        <v>38</v>
      </c>
      <c r="C21" s="37"/>
      <c r="D21" s="37"/>
      <c r="E21" s="38">
        <f>F21+G21</f>
        <v>1088341</v>
      </c>
      <c r="F21" s="38">
        <v>163251</v>
      </c>
      <c r="G21" s="39">
        <v>925090</v>
      </c>
      <c r="H21" s="69"/>
      <c r="I21" s="112"/>
      <c r="J21" s="112"/>
      <c r="K21" s="35"/>
      <c r="L21" s="106"/>
      <c r="M21" s="112"/>
      <c r="N21" s="69"/>
      <c r="O21" s="35"/>
      <c r="P21" s="35"/>
      <c r="Q21" s="69"/>
    </row>
    <row r="22" spans="1:17" ht="19.5" customHeight="1">
      <c r="A22" s="195" t="s">
        <v>64</v>
      </c>
      <c r="B22" s="20" t="s">
        <v>16</v>
      </c>
      <c r="C22" s="205" t="s">
        <v>66</v>
      </c>
      <c r="D22" s="206"/>
      <c r="E22" s="180" t="s">
        <v>68</v>
      </c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8"/>
    </row>
    <row r="23" spans="1:17" ht="12.75" customHeight="1">
      <c r="A23" s="208"/>
      <c r="B23" s="21" t="s">
        <v>17</v>
      </c>
      <c r="C23" s="22"/>
      <c r="D23" s="23"/>
      <c r="E23" s="40">
        <f>SUM(E24:E25)</f>
        <v>16043</v>
      </c>
      <c r="F23" s="40">
        <f>SUM(F24:F25)</f>
        <v>16043</v>
      </c>
      <c r="G23" s="41">
        <f>SUM(G24:G25)</f>
        <v>0</v>
      </c>
      <c r="H23" s="42">
        <f>SUM(H24:H25)</f>
        <v>3774</v>
      </c>
      <c r="I23" s="108">
        <f>SUM(I24:I25)</f>
        <v>0</v>
      </c>
      <c r="J23" s="108">
        <f>J24</f>
        <v>3774</v>
      </c>
      <c r="K23" s="42"/>
      <c r="L23" s="108">
        <f>L24</f>
        <v>0</v>
      </c>
      <c r="M23" s="108">
        <f>M24</f>
        <v>3774</v>
      </c>
      <c r="N23" s="42"/>
      <c r="O23" s="42"/>
      <c r="P23" s="42"/>
      <c r="Q23" s="42"/>
    </row>
    <row r="24" spans="1:17" ht="12.75" customHeight="1">
      <c r="A24" s="208"/>
      <c r="B24" s="24" t="s">
        <v>50</v>
      </c>
      <c r="C24" s="25"/>
      <c r="D24" s="22"/>
      <c r="E24" s="43">
        <f>F24+G24</f>
        <v>3774</v>
      </c>
      <c r="F24" s="43">
        <f>I24+J24</f>
        <v>3774</v>
      </c>
      <c r="G24" s="44">
        <f>N24</f>
        <v>0</v>
      </c>
      <c r="H24" s="45">
        <f>I24+N24+J24</f>
        <v>3774</v>
      </c>
      <c r="I24" s="109">
        <f>L24</f>
        <v>0</v>
      </c>
      <c r="J24" s="109">
        <f>M24</f>
        <v>3774</v>
      </c>
      <c r="K24" s="45"/>
      <c r="L24" s="109"/>
      <c r="M24" s="109">
        <v>3774</v>
      </c>
      <c r="N24" s="45"/>
      <c r="O24" s="45"/>
      <c r="P24" s="45"/>
      <c r="Q24" s="45"/>
    </row>
    <row r="25" spans="1:17" ht="12.75" customHeight="1">
      <c r="A25" s="209"/>
      <c r="B25" s="36" t="s">
        <v>38</v>
      </c>
      <c r="C25" s="37"/>
      <c r="D25" s="37"/>
      <c r="E25" s="38">
        <f>F25+G25</f>
        <v>12269</v>
      </c>
      <c r="F25" s="38">
        <v>12269</v>
      </c>
      <c r="G25" s="39"/>
      <c r="H25" s="69"/>
      <c r="I25" s="112"/>
      <c r="J25" s="112"/>
      <c r="K25" s="35"/>
      <c r="L25" s="106"/>
      <c r="M25" s="112"/>
      <c r="N25" s="69"/>
      <c r="O25" s="35"/>
      <c r="P25" s="35"/>
      <c r="Q25" s="69"/>
    </row>
    <row r="26" spans="1:17" ht="2.25" customHeight="1">
      <c r="A26" s="124"/>
      <c r="B26" s="47"/>
      <c r="C26" s="46"/>
      <c r="D26" s="90"/>
      <c r="E26" s="49"/>
      <c r="F26" s="49"/>
      <c r="G26" s="125"/>
      <c r="H26" s="126"/>
      <c r="I26" s="127"/>
      <c r="J26" s="127"/>
      <c r="K26" s="126"/>
      <c r="L26" s="127"/>
      <c r="M26" s="127"/>
      <c r="N26" s="126"/>
      <c r="O26" s="126"/>
      <c r="P26" s="126"/>
      <c r="Q26" s="126"/>
    </row>
    <row r="27" spans="1:17" ht="21.75" customHeight="1">
      <c r="A27" s="228" t="s">
        <v>21</v>
      </c>
      <c r="B27" s="229"/>
      <c r="C27" s="229"/>
      <c r="D27" s="230"/>
      <c r="E27" s="50">
        <f aca="true" t="shared" si="2" ref="E27:N27">E12</f>
        <v>2058630</v>
      </c>
      <c r="F27" s="50">
        <f t="shared" si="2"/>
        <v>340349</v>
      </c>
      <c r="G27" s="51">
        <f t="shared" si="2"/>
        <v>1718281</v>
      </c>
      <c r="H27" s="50">
        <f t="shared" si="2"/>
        <v>939419</v>
      </c>
      <c r="I27" s="116">
        <f t="shared" si="2"/>
        <v>139974</v>
      </c>
      <c r="J27" s="116">
        <f t="shared" si="2"/>
        <v>6254</v>
      </c>
      <c r="K27" s="116"/>
      <c r="L27" s="116">
        <f t="shared" si="2"/>
        <v>139974</v>
      </c>
      <c r="M27" s="116">
        <f t="shared" si="2"/>
        <v>6254</v>
      </c>
      <c r="N27" s="50">
        <f t="shared" si="2"/>
        <v>793191</v>
      </c>
      <c r="O27" s="50"/>
      <c r="P27" s="50"/>
      <c r="Q27" s="52">
        <f>Q12</f>
        <v>793191</v>
      </c>
    </row>
    <row r="28" spans="1:18" ht="11.25" customHeight="1">
      <c r="A28" s="53"/>
      <c r="B28" s="53"/>
      <c r="C28" s="53"/>
      <c r="D28" s="53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/>
      <c r="R28" s="3"/>
    </row>
    <row r="29" spans="1:18" ht="11.25" customHeight="1">
      <c r="A29" s="53"/>
      <c r="B29" s="53"/>
      <c r="C29" s="53"/>
      <c r="D29" s="53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5"/>
      <c r="R29" s="3"/>
    </row>
    <row r="30" spans="1:18" ht="17.25" customHeight="1">
      <c r="A30" s="56">
        <v>2</v>
      </c>
      <c r="B30" s="199" t="s">
        <v>47</v>
      </c>
      <c r="C30" s="200"/>
      <c r="D30" s="201"/>
      <c r="E30" s="57">
        <f aca="true" t="shared" si="3" ref="E30:Q30">E87+E50+E36+E67+E63+E73+E42+E58</f>
        <v>2364763</v>
      </c>
      <c r="F30" s="57">
        <f t="shared" si="3"/>
        <v>340479</v>
      </c>
      <c r="G30" s="57">
        <f t="shared" si="3"/>
        <v>2024284</v>
      </c>
      <c r="H30" s="57">
        <f>H87+H50+H36+H67+H63+H73+H42+H58</f>
        <v>1173793</v>
      </c>
      <c r="I30" s="57">
        <f t="shared" si="3"/>
        <v>14760</v>
      </c>
      <c r="J30" s="57">
        <f t="shared" si="3"/>
        <v>242493</v>
      </c>
      <c r="K30" s="57">
        <f t="shared" si="3"/>
        <v>0</v>
      </c>
      <c r="L30" s="57">
        <f t="shared" si="3"/>
        <v>14760</v>
      </c>
      <c r="M30" s="57">
        <f t="shared" si="3"/>
        <v>242493</v>
      </c>
      <c r="N30" s="57">
        <f t="shared" si="3"/>
        <v>916540</v>
      </c>
      <c r="O30" s="57">
        <f t="shared" si="3"/>
        <v>0</v>
      </c>
      <c r="P30" s="57">
        <f t="shared" si="3"/>
        <v>0</v>
      </c>
      <c r="Q30" s="57">
        <f t="shared" si="3"/>
        <v>916540</v>
      </c>
      <c r="R30" s="4">
        <f>N30+L30+M30</f>
        <v>1173793</v>
      </c>
    </row>
    <row r="31" spans="1:17" ht="15" customHeight="1">
      <c r="A31" s="20"/>
      <c r="B31" s="20" t="s">
        <v>25</v>
      </c>
      <c r="C31" s="183" t="s">
        <v>30</v>
      </c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207"/>
    </row>
    <row r="32" spans="1:17" ht="13.5" customHeight="1">
      <c r="A32" s="202" t="s">
        <v>23</v>
      </c>
      <c r="B32" s="58" t="s">
        <v>15</v>
      </c>
      <c r="C32" s="213" t="s">
        <v>31</v>
      </c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5"/>
    </row>
    <row r="33" spans="1:17" ht="12.75" customHeight="1">
      <c r="A33" s="252"/>
      <c r="B33" s="21" t="s">
        <v>34</v>
      </c>
      <c r="C33" s="59"/>
      <c r="D33" s="254" t="s">
        <v>36</v>
      </c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6"/>
    </row>
    <row r="34" spans="1:23" ht="14.25" customHeight="1">
      <c r="A34" s="252"/>
      <c r="B34" s="7" t="s">
        <v>35</v>
      </c>
      <c r="C34" s="60"/>
      <c r="D34" s="196" t="s">
        <v>37</v>
      </c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8"/>
      <c r="W34" s="1" t="s">
        <v>57</v>
      </c>
    </row>
    <row r="35" spans="1:17" ht="21" customHeight="1">
      <c r="A35" s="203"/>
      <c r="B35" s="48" t="s">
        <v>16</v>
      </c>
      <c r="C35" s="178" t="s">
        <v>33</v>
      </c>
      <c r="D35" s="179"/>
      <c r="E35" s="180" t="s">
        <v>32</v>
      </c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8"/>
    </row>
    <row r="36" spans="1:17" ht="14.25" customHeight="1">
      <c r="A36" s="203"/>
      <c r="B36" s="7" t="s">
        <v>17</v>
      </c>
      <c r="C36" s="61"/>
      <c r="D36" s="61"/>
      <c r="E36" s="62">
        <f>E37+E38</f>
        <v>558420</v>
      </c>
      <c r="F36" s="62">
        <f>F37+F38</f>
        <v>172520</v>
      </c>
      <c r="G36" s="62">
        <f>G37+G38</f>
        <v>385900</v>
      </c>
      <c r="H36" s="62">
        <f>H37+H38</f>
        <v>558420</v>
      </c>
      <c r="I36" s="110">
        <f>I37+I38</f>
        <v>0</v>
      </c>
      <c r="J36" s="110">
        <f>J37</f>
        <v>172520</v>
      </c>
      <c r="K36" s="63"/>
      <c r="L36" s="110"/>
      <c r="M36" s="110">
        <f>M37</f>
        <v>172520</v>
      </c>
      <c r="N36" s="63">
        <f>N37</f>
        <v>385900</v>
      </c>
      <c r="O36" s="63"/>
      <c r="P36" s="63"/>
      <c r="Q36" s="63">
        <f>Q37</f>
        <v>385900</v>
      </c>
    </row>
    <row r="37" spans="1:17" ht="14.25" customHeight="1">
      <c r="A37" s="203"/>
      <c r="B37" s="58" t="s">
        <v>50</v>
      </c>
      <c r="C37" s="64"/>
      <c r="D37" s="64"/>
      <c r="E37" s="65">
        <f>F37+G37</f>
        <v>558420</v>
      </c>
      <c r="F37" s="65">
        <f>I36+J36</f>
        <v>172520</v>
      </c>
      <c r="G37" s="66">
        <f>Q37</f>
        <v>385900</v>
      </c>
      <c r="H37" s="67">
        <f>I37+N37+J37</f>
        <v>558420</v>
      </c>
      <c r="I37" s="111">
        <f>L37</f>
        <v>0</v>
      </c>
      <c r="J37" s="111">
        <f>M37</f>
        <v>172520</v>
      </c>
      <c r="K37" s="67"/>
      <c r="L37" s="111"/>
      <c r="M37" s="111">
        <v>172520</v>
      </c>
      <c r="N37" s="67">
        <f>Q37</f>
        <v>385900</v>
      </c>
      <c r="O37" s="68"/>
      <c r="P37" s="68"/>
      <c r="Q37" s="67">
        <v>385900</v>
      </c>
    </row>
    <row r="38" spans="1:17" ht="8.25" customHeight="1">
      <c r="A38" s="203"/>
      <c r="B38" s="19"/>
      <c r="C38" s="32"/>
      <c r="D38" s="32"/>
      <c r="E38" s="33"/>
      <c r="F38" s="33"/>
      <c r="G38" s="34"/>
      <c r="H38" s="30"/>
      <c r="I38" s="105"/>
      <c r="J38" s="105"/>
      <c r="K38" s="31"/>
      <c r="L38" s="107"/>
      <c r="M38" s="105"/>
      <c r="N38" s="30"/>
      <c r="O38" s="31"/>
      <c r="P38" s="31"/>
      <c r="Q38" s="30"/>
    </row>
    <row r="39" spans="1:17" ht="4.5" customHeight="1">
      <c r="A39" s="160"/>
      <c r="B39" s="161"/>
      <c r="C39" s="153"/>
      <c r="D39" s="153"/>
      <c r="E39" s="154"/>
      <c r="F39" s="154"/>
      <c r="G39" s="154"/>
      <c r="H39" s="155"/>
      <c r="I39" s="156"/>
      <c r="J39" s="156"/>
      <c r="K39" s="157"/>
      <c r="L39" s="158"/>
      <c r="M39" s="156"/>
      <c r="N39" s="155"/>
      <c r="O39" s="157"/>
      <c r="P39" s="157"/>
      <c r="Q39" s="159"/>
    </row>
    <row r="40" spans="1:17" ht="12.75" customHeight="1">
      <c r="A40" s="20"/>
      <c r="B40" s="20" t="s">
        <v>25</v>
      </c>
      <c r="C40" s="183" t="s">
        <v>81</v>
      </c>
      <c r="D40" s="184"/>
      <c r="E40" s="184"/>
      <c r="F40" s="184"/>
      <c r="G40" s="184"/>
      <c r="H40" s="185"/>
      <c r="I40" s="185"/>
      <c r="J40" s="185"/>
      <c r="K40" s="185"/>
      <c r="L40" s="185"/>
      <c r="M40" s="185"/>
      <c r="N40" s="185"/>
      <c r="O40" s="185"/>
      <c r="P40" s="185"/>
      <c r="Q40" s="186"/>
    </row>
    <row r="41" spans="1:17" ht="22.5" customHeight="1">
      <c r="A41" s="190" t="s">
        <v>62</v>
      </c>
      <c r="B41" s="48" t="s">
        <v>16</v>
      </c>
      <c r="C41" s="178" t="s">
        <v>82</v>
      </c>
      <c r="D41" s="179"/>
      <c r="E41" s="180" t="s">
        <v>83</v>
      </c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8"/>
    </row>
    <row r="42" spans="1:17" ht="12.75" customHeight="1">
      <c r="A42" s="190"/>
      <c r="B42" s="144" t="s">
        <v>17</v>
      </c>
      <c r="C42" s="61"/>
      <c r="D42" s="61"/>
      <c r="E42" s="62">
        <f>SUM(E43:E45)</f>
        <v>169500</v>
      </c>
      <c r="F42" s="62">
        <f>SUM(F43:F45)</f>
        <v>16950</v>
      </c>
      <c r="G42" s="70">
        <f>SUM(G43:G45)</f>
        <v>152550</v>
      </c>
      <c r="H42" s="63">
        <f>SUM(H43:H45)</f>
        <v>3000</v>
      </c>
      <c r="I42" s="110">
        <f>SUM(I43:I45)</f>
        <v>0</v>
      </c>
      <c r="J42" s="110">
        <f>J43</f>
        <v>300</v>
      </c>
      <c r="K42" s="63">
        <f>SUM(K43:K45)</f>
        <v>0</v>
      </c>
      <c r="L42" s="110">
        <f>L43</f>
        <v>0</v>
      </c>
      <c r="M42" s="110">
        <f>SUM(M43:M45)</f>
        <v>300</v>
      </c>
      <c r="N42" s="63">
        <f>SUM(N43:N45)</f>
        <v>2700</v>
      </c>
      <c r="O42" s="63">
        <f>SUM(O43:O45)</f>
        <v>0</v>
      </c>
      <c r="P42" s="63">
        <f>SUM(P43:P45)</f>
        <v>0</v>
      </c>
      <c r="Q42" s="63">
        <f>SUM(Q43:Q45)</f>
        <v>2700</v>
      </c>
    </row>
    <row r="43" spans="1:17" ht="12.75" customHeight="1">
      <c r="A43" s="190"/>
      <c r="B43" s="58" t="s">
        <v>50</v>
      </c>
      <c r="C43" s="64"/>
      <c r="D43" s="64"/>
      <c r="E43" s="65">
        <f>F43+G43</f>
        <v>3000</v>
      </c>
      <c r="F43" s="65">
        <f>I43+J43</f>
        <v>300</v>
      </c>
      <c r="G43" s="66">
        <f>N43</f>
        <v>2700</v>
      </c>
      <c r="H43" s="67">
        <f>I43+N43+J43</f>
        <v>3000</v>
      </c>
      <c r="I43" s="111">
        <f>L43</f>
        <v>0</v>
      </c>
      <c r="J43" s="111">
        <f>M43</f>
        <v>300</v>
      </c>
      <c r="K43" s="67"/>
      <c r="L43" s="111"/>
      <c r="M43" s="111">
        <v>300</v>
      </c>
      <c r="N43" s="67">
        <f>Q43</f>
        <v>2700</v>
      </c>
      <c r="O43" s="68"/>
      <c r="P43" s="68"/>
      <c r="Q43" s="67">
        <v>2700</v>
      </c>
    </row>
    <row r="44" spans="1:17" ht="12.75" customHeight="1">
      <c r="A44" s="190"/>
      <c r="B44" s="24" t="s">
        <v>38</v>
      </c>
      <c r="C44" s="25"/>
      <c r="D44" s="25"/>
      <c r="E44" s="65">
        <f>F44+G44</f>
        <v>13500</v>
      </c>
      <c r="F44" s="26">
        <v>1620</v>
      </c>
      <c r="G44" s="27">
        <v>11880</v>
      </c>
      <c r="H44" s="28"/>
      <c r="I44" s="104"/>
      <c r="J44" s="104"/>
      <c r="K44" s="28"/>
      <c r="L44" s="104"/>
      <c r="M44" s="104"/>
      <c r="N44" s="28"/>
      <c r="O44" s="29"/>
      <c r="P44" s="29"/>
      <c r="Q44" s="28"/>
    </row>
    <row r="45" spans="1:17" ht="12.75" customHeight="1">
      <c r="A45" s="191"/>
      <c r="B45" s="36" t="s">
        <v>29</v>
      </c>
      <c r="C45" s="37"/>
      <c r="D45" s="37"/>
      <c r="E45" s="38">
        <f>F45+G45</f>
        <v>153000</v>
      </c>
      <c r="F45" s="38">
        <v>15030</v>
      </c>
      <c r="G45" s="39">
        <v>137970</v>
      </c>
      <c r="H45" s="69"/>
      <c r="I45" s="112"/>
      <c r="J45" s="112"/>
      <c r="K45" s="35"/>
      <c r="L45" s="106"/>
      <c r="M45" s="112"/>
      <c r="N45" s="69"/>
      <c r="O45" s="35"/>
      <c r="P45" s="35"/>
      <c r="Q45" s="69"/>
    </row>
    <row r="46" spans="1:17" ht="9" customHeight="1">
      <c r="A46" s="170"/>
      <c r="B46" s="120"/>
      <c r="C46" s="121"/>
      <c r="D46" s="121"/>
      <c r="E46" s="122"/>
      <c r="F46" s="122"/>
      <c r="G46" s="122"/>
      <c r="H46" s="122"/>
      <c r="I46" s="122"/>
      <c r="J46" s="122"/>
      <c r="K46" s="123"/>
      <c r="L46" s="123"/>
      <c r="M46" s="122"/>
      <c r="N46" s="122"/>
      <c r="O46" s="123"/>
      <c r="P46" s="123"/>
      <c r="Q46" s="122"/>
    </row>
    <row r="47" spans="1:17" ht="15" customHeight="1">
      <c r="A47" s="20"/>
      <c r="B47" s="20" t="s">
        <v>25</v>
      </c>
      <c r="C47" s="183" t="s">
        <v>26</v>
      </c>
      <c r="D47" s="184"/>
      <c r="E47" s="184"/>
      <c r="F47" s="184"/>
      <c r="G47" s="184"/>
      <c r="H47" s="185"/>
      <c r="I47" s="185"/>
      <c r="J47" s="185"/>
      <c r="K47" s="185"/>
      <c r="L47" s="185"/>
      <c r="M47" s="185"/>
      <c r="N47" s="185"/>
      <c r="O47" s="185"/>
      <c r="P47" s="185"/>
      <c r="Q47" s="186"/>
    </row>
    <row r="48" spans="1:17" ht="13.5" customHeight="1">
      <c r="A48" s="202" t="s">
        <v>85</v>
      </c>
      <c r="B48" s="8" t="s">
        <v>15</v>
      </c>
      <c r="C48" s="216" t="s">
        <v>20</v>
      </c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217"/>
    </row>
    <row r="49" spans="1:17" ht="20.25" customHeight="1">
      <c r="A49" s="203"/>
      <c r="B49" s="48" t="s">
        <v>16</v>
      </c>
      <c r="C49" s="178" t="s">
        <v>27</v>
      </c>
      <c r="D49" s="179"/>
      <c r="E49" s="180" t="s">
        <v>46</v>
      </c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8"/>
    </row>
    <row r="50" spans="1:17" ht="14.25" customHeight="1">
      <c r="A50" s="203"/>
      <c r="B50" s="7" t="s">
        <v>17</v>
      </c>
      <c r="C50" s="61"/>
      <c r="D50" s="61"/>
      <c r="E50" s="62">
        <f aca="true" t="shared" si="4" ref="E50:Q50">SUM(E51:E52)</f>
        <v>111656</v>
      </c>
      <c r="F50" s="62">
        <f t="shared" si="4"/>
        <v>16748</v>
      </c>
      <c r="G50" s="70">
        <f t="shared" si="4"/>
        <v>94908</v>
      </c>
      <c r="H50" s="63">
        <f t="shared" si="4"/>
        <v>0</v>
      </c>
      <c r="I50" s="110">
        <f t="shared" si="4"/>
        <v>0</v>
      </c>
      <c r="J50" s="110">
        <f>J51</f>
        <v>0</v>
      </c>
      <c r="K50" s="63">
        <f t="shared" si="4"/>
        <v>0</v>
      </c>
      <c r="L50" s="110">
        <f>L51</f>
        <v>0</v>
      </c>
      <c r="M50" s="110">
        <f t="shared" si="4"/>
        <v>0</v>
      </c>
      <c r="N50" s="63">
        <f t="shared" si="4"/>
        <v>0</v>
      </c>
      <c r="O50" s="63">
        <f t="shared" si="4"/>
        <v>0</v>
      </c>
      <c r="P50" s="63">
        <f t="shared" si="4"/>
        <v>0</v>
      </c>
      <c r="Q50" s="63">
        <f t="shared" si="4"/>
        <v>0</v>
      </c>
    </row>
    <row r="51" spans="1:17" ht="10.5" customHeight="1">
      <c r="A51" s="203"/>
      <c r="B51" s="58" t="s">
        <v>50</v>
      </c>
      <c r="C51" s="64"/>
      <c r="D51" s="64"/>
      <c r="E51" s="65">
        <f>F51+G51</f>
        <v>0</v>
      </c>
      <c r="F51" s="65">
        <f>I51+J51</f>
        <v>0</v>
      </c>
      <c r="G51" s="66">
        <f>N51</f>
        <v>0</v>
      </c>
      <c r="H51" s="67">
        <f>I51+N51+J51</f>
        <v>0</v>
      </c>
      <c r="I51" s="111">
        <f>L51</f>
        <v>0</v>
      </c>
      <c r="J51" s="111">
        <f>M51</f>
        <v>0</v>
      </c>
      <c r="K51" s="67"/>
      <c r="L51" s="111"/>
      <c r="M51" s="111"/>
      <c r="N51" s="67">
        <f>Q51</f>
        <v>0</v>
      </c>
      <c r="O51" s="68"/>
      <c r="P51" s="68"/>
      <c r="Q51" s="67"/>
    </row>
    <row r="52" spans="1:17" ht="14.25" customHeight="1">
      <c r="A52" s="204"/>
      <c r="B52" s="19" t="s">
        <v>38</v>
      </c>
      <c r="C52" s="32"/>
      <c r="D52" s="37"/>
      <c r="E52" s="38">
        <f>F52+G52</f>
        <v>111656</v>
      </c>
      <c r="F52" s="38">
        <v>16748</v>
      </c>
      <c r="G52" s="39">
        <v>94908</v>
      </c>
      <c r="H52" s="69"/>
      <c r="I52" s="112"/>
      <c r="J52" s="112"/>
      <c r="K52" s="35"/>
      <c r="L52" s="106"/>
      <c r="M52" s="112"/>
      <c r="N52" s="69"/>
      <c r="O52" s="35"/>
      <c r="P52" s="35"/>
      <c r="Q52" s="69"/>
    </row>
    <row r="53" spans="1:17" ht="12.75" customHeight="1">
      <c r="A53" s="167"/>
      <c r="B53" s="143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1:17" ht="12.75" customHeight="1">
      <c r="A54" s="168"/>
      <c r="B54" s="47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</row>
    <row r="55" spans="1:17" ht="12.75" customHeight="1">
      <c r="A55" s="168"/>
      <c r="B55" s="47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</row>
    <row r="56" spans="1:17" ht="7.5" customHeight="1">
      <c r="A56" s="168"/>
      <c r="B56" s="47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</row>
    <row r="57" spans="1:17" ht="21" customHeight="1">
      <c r="A57" s="195" t="s">
        <v>86</v>
      </c>
      <c r="B57" s="48" t="s">
        <v>16</v>
      </c>
      <c r="C57" s="178" t="s">
        <v>27</v>
      </c>
      <c r="D57" s="179"/>
      <c r="E57" s="180" t="s">
        <v>84</v>
      </c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4"/>
    </row>
    <row r="58" spans="1:17" ht="14.25" customHeight="1">
      <c r="A58" s="190"/>
      <c r="B58" s="144" t="s">
        <v>17</v>
      </c>
      <c r="C58" s="61"/>
      <c r="D58" s="61"/>
      <c r="E58" s="62">
        <f>SUM(E59:E61)</f>
        <v>856500</v>
      </c>
      <c r="F58" s="62">
        <f>SUM(F59:F61)</f>
        <v>0</v>
      </c>
      <c r="G58" s="70">
        <f>SUM(G59:G61)</f>
        <v>856500</v>
      </c>
      <c r="H58" s="63">
        <f>SUM(H59:H61)</f>
        <v>183000</v>
      </c>
      <c r="I58" s="110">
        <f>SUM(I59:I61)</f>
        <v>0</v>
      </c>
      <c r="J58" s="110">
        <f>J59</f>
        <v>0</v>
      </c>
      <c r="K58" s="63">
        <f>SUM(K59:K61)</f>
        <v>0</v>
      </c>
      <c r="L58" s="110">
        <f>L59</f>
        <v>0</v>
      </c>
      <c r="M58" s="110">
        <f>SUM(M59:M61)</f>
        <v>0</v>
      </c>
      <c r="N58" s="63">
        <f>SUM(N59:N61)</f>
        <v>183000</v>
      </c>
      <c r="O58" s="63">
        <f>SUM(O59:O61)</f>
        <v>0</v>
      </c>
      <c r="P58" s="63">
        <f>SUM(P59:P61)</f>
        <v>0</v>
      </c>
      <c r="Q58" s="63">
        <f>SUM(Q59:Q61)</f>
        <v>183000</v>
      </c>
    </row>
    <row r="59" spans="1:17" ht="14.25" customHeight="1">
      <c r="A59" s="190"/>
      <c r="B59" s="58" t="s">
        <v>50</v>
      </c>
      <c r="C59" s="64"/>
      <c r="D59" s="64"/>
      <c r="E59" s="65">
        <f>F59+G59</f>
        <v>183000</v>
      </c>
      <c r="F59" s="65">
        <f>I59+J59</f>
        <v>0</v>
      </c>
      <c r="G59" s="66">
        <f>N59</f>
        <v>183000</v>
      </c>
      <c r="H59" s="67">
        <f>I59+N59+J59</f>
        <v>183000</v>
      </c>
      <c r="I59" s="111">
        <f>L59</f>
        <v>0</v>
      </c>
      <c r="J59" s="111">
        <f>M59</f>
        <v>0</v>
      </c>
      <c r="K59" s="67"/>
      <c r="L59" s="111"/>
      <c r="M59" s="111"/>
      <c r="N59" s="67">
        <f>Q59</f>
        <v>183000</v>
      </c>
      <c r="O59" s="68"/>
      <c r="P59" s="68"/>
      <c r="Q59" s="67">
        <v>183000</v>
      </c>
    </row>
    <row r="60" spans="1:17" ht="14.25" customHeight="1">
      <c r="A60" s="190"/>
      <c r="B60" s="24" t="s">
        <v>38</v>
      </c>
      <c r="C60" s="25"/>
      <c r="D60" s="25"/>
      <c r="E60" s="65">
        <f>F60+G60</f>
        <v>551700</v>
      </c>
      <c r="F60" s="26"/>
      <c r="G60" s="27">
        <v>551700</v>
      </c>
      <c r="H60" s="28"/>
      <c r="I60" s="104"/>
      <c r="J60" s="104"/>
      <c r="K60" s="28"/>
      <c r="L60" s="104"/>
      <c r="M60" s="104"/>
      <c r="N60" s="28"/>
      <c r="O60" s="29"/>
      <c r="P60" s="29"/>
      <c r="Q60" s="28"/>
    </row>
    <row r="61" spans="1:17" ht="14.25" customHeight="1">
      <c r="A61" s="190"/>
      <c r="B61" s="19" t="s">
        <v>29</v>
      </c>
      <c r="C61" s="32"/>
      <c r="D61" s="32"/>
      <c r="E61" s="33">
        <f>F61+G61</f>
        <v>121800</v>
      </c>
      <c r="F61" s="33"/>
      <c r="G61" s="34">
        <v>121800</v>
      </c>
      <c r="H61" s="30"/>
      <c r="I61" s="105"/>
      <c r="J61" s="105"/>
      <c r="K61" s="31"/>
      <c r="L61" s="107"/>
      <c r="M61" s="105"/>
      <c r="N61" s="30"/>
      <c r="O61" s="31"/>
      <c r="P61" s="31"/>
      <c r="Q61" s="30"/>
    </row>
    <row r="62" spans="1:17" ht="20.25" customHeight="1">
      <c r="A62" s="175" t="s">
        <v>87</v>
      </c>
      <c r="B62" s="48" t="s">
        <v>16</v>
      </c>
      <c r="C62" s="178" t="s">
        <v>54</v>
      </c>
      <c r="D62" s="179"/>
      <c r="E62" s="180" t="s">
        <v>55</v>
      </c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8"/>
    </row>
    <row r="63" spans="1:17" ht="12.75" customHeight="1">
      <c r="A63" s="176"/>
      <c r="B63" s="142" t="s">
        <v>17</v>
      </c>
      <c r="C63" s="61"/>
      <c r="D63" s="61"/>
      <c r="E63" s="62">
        <f>SUM(E64:E65)</f>
        <v>6000</v>
      </c>
      <c r="F63" s="62">
        <f>SUM(F64:F65)</f>
        <v>901</v>
      </c>
      <c r="G63" s="70">
        <f>SUM(G64:G65)</f>
        <v>5099</v>
      </c>
      <c r="H63" s="63">
        <f>SUM(H64:H65)</f>
        <v>6000</v>
      </c>
      <c r="I63" s="110">
        <f>SUM(I64:I65)</f>
        <v>901</v>
      </c>
      <c r="J63" s="110">
        <f>J64</f>
        <v>0</v>
      </c>
      <c r="K63" s="63">
        <f>SUM(K64:K65)</f>
        <v>0</v>
      </c>
      <c r="L63" s="110">
        <f>L64</f>
        <v>901</v>
      </c>
      <c r="M63" s="110">
        <f>SUM(M64:M65)</f>
        <v>0</v>
      </c>
      <c r="N63" s="63">
        <f>SUM(N64:N65)</f>
        <v>5099</v>
      </c>
      <c r="O63" s="63">
        <f>SUM(O64:O65)</f>
        <v>0</v>
      </c>
      <c r="P63" s="63">
        <f>SUM(P64:P65)</f>
        <v>0</v>
      </c>
      <c r="Q63" s="63">
        <f>SUM(Q64:Q65)</f>
        <v>5099</v>
      </c>
    </row>
    <row r="64" spans="1:17" ht="14.25" customHeight="1">
      <c r="A64" s="176"/>
      <c r="B64" s="58" t="s">
        <v>50</v>
      </c>
      <c r="C64" s="64"/>
      <c r="D64" s="64"/>
      <c r="E64" s="65">
        <f>F64+G64</f>
        <v>6000</v>
      </c>
      <c r="F64" s="65">
        <f>I64+J64</f>
        <v>901</v>
      </c>
      <c r="G64" s="66">
        <f>N64</f>
        <v>5099</v>
      </c>
      <c r="H64" s="67">
        <f>I64+N64+J64</f>
        <v>6000</v>
      </c>
      <c r="I64" s="111">
        <f>L64</f>
        <v>901</v>
      </c>
      <c r="J64" s="111">
        <f>M64</f>
        <v>0</v>
      </c>
      <c r="K64" s="67"/>
      <c r="L64" s="111">
        <v>901</v>
      </c>
      <c r="M64" s="111"/>
      <c r="N64" s="67">
        <f>Q64</f>
        <v>5099</v>
      </c>
      <c r="O64" s="68"/>
      <c r="P64" s="68"/>
      <c r="Q64" s="67">
        <v>5099</v>
      </c>
    </row>
    <row r="65" spans="1:17" ht="6.75" customHeight="1">
      <c r="A65" s="177"/>
      <c r="B65" s="36"/>
      <c r="C65" s="37"/>
      <c r="D65" s="37"/>
      <c r="E65" s="38"/>
      <c r="F65" s="38"/>
      <c r="G65" s="39"/>
      <c r="H65" s="69"/>
      <c r="I65" s="112"/>
      <c r="J65" s="112"/>
      <c r="K65" s="35"/>
      <c r="L65" s="106"/>
      <c r="M65" s="112"/>
      <c r="N65" s="69"/>
      <c r="O65" s="35"/>
      <c r="P65" s="35"/>
      <c r="Q65" s="69"/>
    </row>
    <row r="66" spans="1:22" ht="20.25" customHeight="1">
      <c r="A66" s="175" t="s">
        <v>88</v>
      </c>
      <c r="B66" s="71" t="s">
        <v>16</v>
      </c>
      <c r="C66" s="178" t="s">
        <v>42</v>
      </c>
      <c r="D66" s="179"/>
      <c r="E66" s="180" t="s">
        <v>43</v>
      </c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2"/>
      <c r="R66" s="128"/>
      <c r="S66" s="128">
        <v>2014</v>
      </c>
      <c r="T66" s="128" t="s">
        <v>70</v>
      </c>
      <c r="U66" s="128">
        <v>2015</v>
      </c>
      <c r="V66" s="128"/>
    </row>
    <row r="67" spans="1:22" ht="15" customHeight="1">
      <c r="A67" s="189"/>
      <c r="B67" s="72" t="s">
        <v>17</v>
      </c>
      <c r="C67" s="73"/>
      <c r="D67" s="73"/>
      <c r="E67" s="74">
        <f>SUM(E68:E69)</f>
        <v>274716</v>
      </c>
      <c r="F67" s="74">
        <f>SUM(F68:F69)</f>
        <v>40338</v>
      </c>
      <c r="G67" s="75">
        <f>G68+G69</f>
        <v>234378</v>
      </c>
      <c r="H67" s="76">
        <f>H68</f>
        <v>174716</v>
      </c>
      <c r="I67" s="114">
        <f>I68</f>
        <v>7908</v>
      </c>
      <c r="J67" s="114">
        <f>J68</f>
        <v>17430</v>
      </c>
      <c r="K67" s="76"/>
      <c r="L67" s="114">
        <f>L68</f>
        <v>7908</v>
      </c>
      <c r="M67" s="114">
        <f>M68</f>
        <v>17430</v>
      </c>
      <c r="N67" s="76">
        <f>N68</f>
        <v>149378</v>
      </c>
      <c r="O67" s="76"/>
      <c r="P67" s="76"/>
      <c r="Q67" s="76">
        <f>Q68</f>
        <v>149378</v>
      </c>
      <c r="R67" s="128">
        <v>7</v>
      </c>
      <c r="S67" s="129" t="e">
        <f>G21+#REF!</f>
        <v>#REF!</v>
      </c>
      <c r="T67" s="129">
        <f>G52+G69+G89</f>
        <v>284394</v>
      </c>
      <c r="U67" s="129" t="e">
        <f>#REF!</f>
        <v>#REF!</v>
      </c>
      <c r="V67" s="128"/>
    </row>
    <row r="68" spans="1:22" ht="15" customHeight="1">
      <c r="A68" s="189"/>
      <c r="B68" s="77" t="s">
        <v>50</v>
      </c>
      <c r="C68" s="78"/>
      <c r="D68" s="78"/>
      <c r="E68" s="79">
        <f>F68+G68</f>
        <v>174716</v>
      </c>
      <c r="F68" s="79">
        <f>I68+J68</f>
        <v>25338</v>
      </c>
      <c r="G68" s="80">
        <f>Q68</f>
        <v>149378</v>
      </c>
      <c r="H68" s="81">
        <f>I68+N68+J68</f>
        <v>174716</v>
      </c>
      <c r="I68" s="115">
        <f>L68</f>
        <v>7908</v>
      </c>
      <c r="J68" s="115">
        <f>M68</f>
        <v>17430</v>
      </c>
      <c r="K68" s="81"/>
      <c r="L68" s="115">
        <v>7908</v>
      </c>
      <c r="M68" s="115">
        <v>17430</v>
      </c>
      <c r="N68" s="81">
        <f>Q68</f>
        <v>149378</v>
      </c>
      <c r="O68" s="82"/>
      <c r="P68" s="82"/>
      <c r="Q68" s="81">
        <v>149378</v>
      </c>
      <c r="R68" s="128">
        <v>9</v>
      </c>
      <c r="S68" s="129" t="e">
        <f>F17+F21+#REF!+F25</f>
        <v>#REF!</v>
      </c>
      <c r="T68" s="129">
        <f>F52+F69+F89</f>
        <v>66576</v>
      </c>
      <c r="U68" s="129" t="e">
        <f>#REF!</f>
        <v>#REF!</v>
      </c>
      <c r="V68" s="128"/>
    </row>
    <row r="69" spans="1:22" ht="15" customHeight="1">
      <c r="A69" s="189"/>
      <c r="B69" s="162" t="s">
        <v>38</v>
      </c>
      <c r="C69" s="163"/>
      <c r="D69" s="163"/>
      <c r="E69" s="83">
        <f>F69+G69</f>
        <v>100000</v>
      </c>
      <c r="F69" s="83">
        <v>15000</v>
      </c>
      <c r="G69" s="84">
        <v>85000</v>
      </c>
      <c r="H69" s="164"/>
      <c r="I69" s="165"/>
      <c r="J69" s="165"/>
      <c r="K69" s="164"/>
      <c r="L69" s="165"/>
      <c r="M69" s="165"/>
      <c r="N69" s="164"/>
      <c r="O69" s="166"/>
      <c r="P69" s="166"/>
      <c r="Q69" s="164"/>
      <c r="R69" s="128"/>
      <c r="S69" s="129" t="e">
        <f>S67+S68</f>
        <v>#REF!</v>
      </c>
      <c r="T69" s="129">
        <f>T67+T68</f>
        <v>350970</v>
      </c>
      <c r="U69" s="129" t="e">
        <f>U67+U68</f>
        <v>#REF!</v>
      </c>
      <c r="V69" s="128"/>
    </row>
    <row r="70" spans="1:17" ht="12.75" customHeight="1">
      <c r="A70" s="246" t="s">
        <v>89</v>
      </c>
      <c r="B70" s="58" t="s">
        <v>15</v>
      </c>
      <c r="C70" s="213" t="s">
        <v>39</v>
      </c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5"/>
    </row>
    <row r="71" spans="1:17" ht="12.75" customHeight="1">
      <c r="A71" s="247"/>
      <c r="B71" s="58" t="s">
        <v>34</v>
      </c>
      <c r="C71" s="118"/>
      <c r="D71" s="184" t="s">
        <v>41</v>
      </c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3"/>
    </row>
    <row r="72" spans="1:18" ht="20.25" customHeight="1">
      <c r="A72" s="247"/>
      <c r="B72" s="48" t="s">
        <v>16</v>
      </c>
      <c r="C72" s="178" t="s">
        <v>42</v>
      </c>
      <c r="D72" s="179"/>
      <c r="E72" s="180" t="s">
        <v>40</v>
      </c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2"/>
      <c r="R72" s="1" t="s">
        <v>69</v>
      </c>
    </row>
    <row r="73" spans="1:21" ht="15.75" customHeight="1">
      <c r="A73" s="247"/>
      <c r="B73" s="117" t="s">
        <v>17</v>
      </c>
      <c r="C73" s="61"/>
      <c r="D73" s="61"/>
      <c r="E73" s="62">
        <f>E74+E75</f>
        <v>39686</v>
      </c>
      <c r="F73" s="62">
        <f>F74</f>
        <v>5951</v>
      </c>
      <c r="G73" s="70">
        <f>G74+G75</f>
        <v>33735</v>
      </c>
      <c r="H73" s="63">
        <f>H74</f>
        <v>39686</v>
      </c>
      <c r="I73" s="110">
        <f>I74</f>
        <v>5951</v>
      </c>
      <c r="J73" s="110"/>
      <c r="K73" s="63"/>
      <c r="L73" s="110">
        <f>L74</f>
        <v>5951</v>
      </c>
      <c r="M73" s="110"/>
      <c r="N73" s="63">
        <f>N74</f>
        <v>33735</v>
      </c>
      <c r="O73" s="63"/>
      <c r="P73" s="63"/>
      <c r="Q73" s="63">
        <f>Q74</f>
        <v>33735</v>
      </c>
      <c r="R73" s="1">
        <v>7</v>
      </c>
      <c r="S73" s="4" t="e">
        <f>G21+#REF!</f>
        <v>#REF!</v>
      </c>
      <c r="T73" s="4">
        <f>G52+G89</f>
        <v>199394</v>
      </c>
      <c r="U73" s="4" t="e">
        <f>#REF!</f>
        <v>#REF!</v>
      </c>
    </row>
    <row r="74" spans="1:20" ht="15.75" customHeight="1">
      <c r="A74" s="247"/>
      <c r="B74" s="58" t="s">
        <v>51</v>
      </c>
      <c r="C74" s="64"/>
      <c r="D74" s="64"/>
      <c r="E74" s="65">
        <f>F74+G74</f>
        <v>39686</v>
      </c>
      <c r="F74" s="65">
        <f>I74</f>
        <v>5951</v>
      </c>
      <c r="G74" s="66">
        <f>Q74</f>
        <v>33735</v>
      </c>
      <c r="H74" s="67">
        <f>I74+N74</f>
        <v>39686</v>
      </c>
      <c r="I74" s="111">
        <f>L74</f>
        <v>5951</v>
      </c>
      <c r="J74" s="111"/>
      <c r="K74" s="67"/>
      <c r="L74" s="111">
        <v>5951</v>
      </c>
      <c r="M74" s="111"/>
      <c r="N74" s="67">
        <f>Q74</f>
        <v>33735</v>
      </c>
      <c r="O74" s="68"/>
      <c r="P74" s="68"/>
      <c r="Q74" s="67">
        <v>33735</v>
      </c>
      <c r="R74" s="1">
        <v>9</v>
      </c>
      <c r="S74" s="4">
        <f>F21</f>
        <v>163251</v>
      </c>
      <c r="T74" s="1">
        <f>4500</f>
        <v>4500</v>
      </c>
    </row>
    <row r="75" spans="1:17" ht="15.75" customHeight="1">
      <c r="A75" s="248"/>
      <c r="B75" s="36"/>
      <c r="C75" s="37"/>
      <c r="D75" s="37"/>
      <c r="E75" s="38"/>
      <c r="F75" s="38"/>
      <c r="G75" s="39"/>
      <c r="H75" s="69"/>
      <c r="I75" s="112"/>
      <c r="J75" s="112"/>
      <c r="K75" s="35"/>
      <c r="L75" s="106"/>
      <c r="M75" s="112"/>
      <c r="N75" s="69"/>
      <c r="O75" s="35"/>
      <c r="P75" s="35"/>
      <c r="Q75" s="69"/>
    </row>
    <row r="76" spans="1:22" ht="9" customHeight="1">
      <c r="A76" s="5"/>
      <c r="B76" s="85"/>
      <c r="C76" s="86"/>
      <c r="D76" s="86"/>
      <c r="E76" s="87"/>
      <c r="F76" s="87"/>
      <c r="G76" s="87"/>
      <c r="H76" s="171"/>
      <c r="I76" s="171"/>
      <c r="J76" s="171"/>
      <c r="K76" s="86"/>
      <c r="L76" s="86"/>
      <c r="M76" s="171"/>
      <c r="N76" s="171"/>
      <c r="O76" s="86"/>
      <c r="P76" s="86"/>
      <c r="Q76" s="171"/>
      <c r="V76" s="1" t="s">
        <v>63</v>
      </c>
    </row>
    <row r="77" spans="1:17" ht="9" customHeight="1">
      <c r="A77" s="172"/>
      <c r="B77" s="173"/>
      <c r="C77" s="89"/>
      <c r="D77" s="89"/>
      <c r="E77" s="174"/>
      <c r="F77" s="174"/>
      <c r="G77" s="174"/>
      <c r="H77" s="88"/>
      <c r="I77" s="88"/>
      <c r="J77" s="88"/>
      <c r="K77" s="89"/>
      <c r="L77" s="89"/>
      <c r="M77" s="88"/>
      <c r="N77" s="88"/>
      <c r="O77" s="89"/>
      <c r="P77" s="89"/>
      <c r="Q77" s="88"/>
    </row>
    <row r="78" spans="1:17" ht="9" customHeight="1">
      <c r="A78" s="172"/>
      <c r="B78" s="173"/>
      <c r="C78" s="89"/>
      <c r="D78" s="89"/>
      <c r="E78" s="174"/>
      <c r="F78" s="174"/>
      <c r="G78" s="174"/>
      <c r="H78" s="88"/>
      <c r="I78" s="88"/>
      <c r="J78" s="88"/>
      <c r="K78" s="89"/>
      <c r="L78" s="89"/>
      <c r="M78" s="88"/>
      <c r="N78" s="88"/>
      <c r="O78" s="89"/>
      <c r="P78" s="89"/>
      <c r="Q78" s="88"/>
    </row>
    <row r="79" spans="1:17" ht="9" customHeight="1">
      <c r="A79" s="172"/>
      <c r="B79" s="173"/>
      <c r="C79" s="89"/>
      <c r="D79" s="89"/>
      <c r="E79" s="174"/>
      <c r="F79" s="174"/>
      <c r="G79" s="174"/>
      <c r="H79" s="88"/>
      <c r="I79" s="88"/>
      <c r="J79" s="88"/>
      <c r="K79" s="89"/>
      <c r="L79" s="89"/>
      <c r="M79" s="88"/>
      <c r="N79" s="88"/>
      <c r="O79" s="89"/>
      <c r="P79" s="89"/>
      <c r="Q79" s="88"/>
    </row>
    <row r="80" spans="1:17" ht="9" customHeight="1">
      <c r="A80" s="172"/>
      <c r="B80" s="173"/>
      <c r="C80" s="89"/>
      <c r="D80" s="89"/>
      <c r="E80" s="174"/>
      <c r="F80" s="174"/>
      <c r="G80" s="174"/>
      <c r="H80" s="88"/>
      <c r="I80" s="88"/>
      <c r="J80" s="88"/>
      <c r="K80" s="89"/>
      <c r="L80" s="89"/>
      <c r="M80" s="88"/>
      <c r="N80" s="88"/>
      <c r="O80" s="89"/>
      <c r="P80" s="89"/>
      <c r="Q80" s="88"/>
    </row>
    <row r="81" spans="1:17" ht="9" customHeight="1">
      <c r="A81" s="172"/>
      <c r="B81" s="173"/>
      <c r="C81" s="89"/>
      <c r="D81" s="89"/>
      <c r="E81" s="174"/>
      <c r="F81" s="174"/>
      <c r="G81" s="174"/>
      <c r="H81" s="88"/>
      <c r="I81" s="88"/>
      <c r="J81" s="88"/>
      <c r="K81" s="89"/>
      <c r="L81" s="89"/>
      <c r="M81" s="88"/>
      <c r="N81" s="88"/>
      <c r="O81" s="89"/>
      <c r="P81" s="89"/>
      <c r="Q81" s="88"/>
    </row>
    <row r="82" spans="1:17" ht="9" customHeight="1">
      <c r="A82" s="172"/>
      <c r="B82" s="173"/>
      <c r="C82" s="89"/>
      <c r="D82" s="89"/>
      <c r="E82" s="174"/>
      <c r="F82" s="174"/>
      <c r="G82" s="174"/>
      <c r="H82" s="88"/>
      <c r="I82" s="88"/>
      <c r="J82" s="88"/>
      <c r="K82" s="89"/>
      <c r="L82" s="89"/>
      <c r="M82" s="88"/>
      <c r="N82" s="88"/>
      <c r="O82" s="89"/>
      <c r="P82" s="89"/>
      <c r="Q82" s="88"/>
    </row>
    <row r="83" spans="1:17" ht="9" customHeight="1">
      <c r="A83" s="172"/>
      <c r="B83" s="173"/>
      <c r="C83" s="89"/>
      <c r="D83" s="89"/>
      <c r="E83" s="174"/>
      <c r="F83" s="174"/>
      <c r="G83" s="174"/>
      <c r="H83" s="88"/>
      <c r="I83" s="88"/>
      <c r="J83" s="88"/>
      <c r="K83" s="89"/>
      <c r="L83" s="89"/>
      <c r="M83" s="88"/>
      <c r="N83" s="88"/>
      <c r="O83" s="89"/>
      <c r="P83" s="89"/>
      <c r="Q83" s="88"/>
    </row>
    <row r="84" spans="1:17" ht="14.25" customHeight="1">
      <c r="A84" s="249" t="s">
        <v>90</v>
      </c>
      <c r="B84" s="58" t="s">
        <v>59</v>
      </c>
      <c r="C84" s="213" t="s">
        <v>60</v>
      </c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5"/>
    </row>
    <row r="85" spans="1:17" ht="14.25" customHeight="1">
      <c r="A85" s="250"/>
      <c r="B85" s="58" t="s">
        <v>34</v>
      </c>
      <c r="C85" s="183" t="s">
        <v>61</v>
      </c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5"/>
    </row>
    <row r="86" spans="1:17" ht="20.25" customHeight="1">
      <c r="A86" s="250"/>
      <c r="B86" s="48" t="s">
        <v>16</v>
      </c>
      <c r="C86" s="178" t="s">
        <v>54</v>
      </c>
      <c r="D86" s="179"/>
      <c r="E86" s="180" t="s">
        <v>58</v>
      </c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2"/>
    </row>
    <row r="87" spans="1:17" ht="13.5" customHeight="1">
      <c r="A87" s="250"/>
      <c r="B87" s="144" t="s">
        <v>17</v>
      </c>
      <c r="C87" s="61"/>
      <c r="D87" s="61"/>
      <c r="E87" s="62">
        <f>E88+E89</f>
        <v>348285</v>
      </c>
      <c r="F87" s="62">
        <f>F88+F89</f>
        <v>87071</v>
      </c>
      <c r="G87" s="70">
        <f>G88+G89</f>
        <v>261214</v>
      </c>
      <c r="H87" s="63">
        <f>H88</f>
        <v>208971</v>
      </c>
      <c r="I87" s="110"/>
      <c r="J87" s="110">
        <f>J88</f>
        <v>52243</v>
      </c>
      <c r="K87" s="63"/>
      <c r="L87" s="110"/>
      <c r="M87" s="110">
        <f>M88</f>
        <v>52243</v>
      </c>
      <c r="N87" s="63">
        <f>N88</f>
        <v>156728</v>
      </c>
      <c r="O87" s="63"/>
      <c r="P87" s="63"/>
      <c r="Q87" s="63">
        <f>Q88</f>
        <v>156728</v>
      </c>
    </row>
    <row r="88" spans="1:17" ht="12.75" customHeight="1">
      <c r="A88" s="250"/>
      <c r="B88" s="77" t="s">
        <v>50</v>
      </c>
      <c r="C88" s="78"/>
      <c r="D88" s="78"/>
      <c r="E88" s="79">
        <f>F88+G88</f>
        <v>208971</v>
      </c>
      <c r="F88" s="79">
        <f>I88+J88</f>
        <v>52243</v>
      </c>
      <c r="G88" s="80">
        <f>Q88</f>
        <v>156728</v>
      </c>
      <c r="H88" s="81">
        <f>I88+N88+J88</f>
        <v>208971</v>
      </c>
      <c r="I88" s="115"/>
      <c r="J88" s="115">
        <f>M88</f>
        <v>52243</v>
      </c>
      <c r="K88" s="81"/>
      <c r="L88" s="115"/>
      <c r="M88" s="115">
        <v>52243</v>
      </c>
      <c r="N88" s="81">
        <f>Q88</f>
        <v>156728</v>
      </c>
      <c r="O88" s="82"/>
      <c r="P88" s="82"/>
      <c r="Q88" s="81">
        <v>156728</v>
      </c>
    </row>
    <row r="89" spans="1:17" ht="12.75" customHeight="1">
      <c r="A89" s="250"/>
      <c r="B89" s="72" t="s">
        <v>38</v>
      </c>
      <c r="C89" s="78"/>
      <c r="D89" s="78"/>
      <c r="E89" s="83">
        <f>F89+G89</f>
        <v>139314</v>
      </c>
      <c r="F89" s="83">
        <v>34828</v>
      </c>
      <c r="G89" s="84">
        <v>104486</v>
      </c>
      <c r="H89" s="81"/>
      <c r="I89" s="115"/>
      <c r="J89" s="115"/>
      <c r="K89" s="81"/>
      <c r="L89" s="115"/>
      <c r="M89" s="115"/>
      <c r="N89" s="81"/>
      <c r="O89" s="82"/>
      <c r="P89" s="82"/>
      <c r="Q89" s="81"/>
    </row>
    <row r="90" spans="1:17" ht="12.75" customHeight="1">
      <c r="A90" s="251"/>
      <c r="B90" s="36"/>
      <c r="C90" s="37"/>
      <c r="D90" s="37"/>
      <c r="E90" s="38"/>
      <c r="F90" s="38"/>
      <c r="G90" s="39"/>
      <c r="H90" s="69"/>
      <c r="I90" s="112"/>
      <c r="J90" s="112"/>
      <c r="K90" s="35"/>
      <c r="L90" s="106"/>
      <c r="M90" s="112"/>
      <c r="N90" s="69"/>
      <c r="O90" s="35"/>
      <c r="P90" s="35"/>
      <c r="Q90" s="69"/>
    </row>
    <row r="91" spans="1:17" ht="6" customHeight="1">
      <c r="A91" s="47"/>
      <c r="B91" s="47"/>
      <c r="C91" s="46"/>
      <c r="D91" s="46"/>
      <c r="E91" s="46"/>
      <c r="F91" s="46" t="s">
        <v>96</v>
      </c>
      <c r="G91" s="46"/>
      <c r="H91" s="46"/>
      <c r="I91" s="113"/>
      <c r="J91" s="113"/>
      <c r="K91" s="46"/>
      <c r="L91" s="113"/>
      <c r="M91" s="113"/>
      <c r="N91" s="46"/>
      <c r="O91" s="46"/>
      <c r="P91" s="46"/>
      <c r="Q91" s="90"/>
    </row>
    <row r="92" spans="1:18" ht="31.5" customHeight="1">
      <c r="A92" s="91"/>
      <c r="B92" s="210" t="s">
        <v>48</v>
      </c>
      <c r="C92" s="211"/>
      <c r="D92" s="212"/>
      <c r="E92" s="92">
        <f aca="true" t="shared" si="5" ref="E92:Q92">E27+E30</f>
        <v>4423393</v>
      </c>
      <c r="F92" s="92">
        <f t="shared" si="5"/>
        <v>680828</v>
      </c>
      <c r="G92" s="96">
        <f t="shared" si="5"/>
        <v>3742565</v>
      </c>
      <c r="H92" s="97">
        <f t="shared" si="5"/>
        <v>2113212</v>
      </c>
      <c r="I92" s="97">
        <f t="shared" si="5"/>
        <v>154734</v>
      </c>
      <c r="J92" s="97">
        <f t="shared" si="5"/>
        <v>248747</v>
      </c>
      <c r="K92" s="97">
        <f t="shared" si="5"/>
        <v>0</v>
      </c>
      <c r="L92" s="97">
        <f t="shared" si="5"/>
        <v>154734</v>
      </c>
      <c r="M92" s="97">
        <f t="shared" si="5"/>
        <v>248747</v>
      </c>
      <c r="N92" s="97">
        <f t="shared" si="5"/>
        <v>1709731</v>
      </c>
      <c r="O92" s="97">
        <f t="shared" si="5"/>
        <v>0</v>
      </c>
      <c r="P92" s="97">
        <f t="shared" si="5"/>
        <v>0</v>
      </c>
      <c r="Q92" s="97">
        <f t="shared" si="5"/>
        <v>1709731</v>
      </c>
      <c r="R92" s="4">
        <f>Q92+M92+L92</f>
        <v>2113212</v>
      </c>
    </row>
    <row r="93" spans="1:17" ht="3.75" customHeight="1">
      <c r="A93" s="91"/>
      <c r="B93" s="91"/>
      <c r="C93" s="91"/>
      <c r="D93" s="91"/>
      <c r="E93" s="91"/>
      <c r="F93" s="91" t="s">
        <v>96</v>
      </c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</row>
    <row r="94" spans="2:18" ht="21" customHeight="1">
      <c r="B94" s="253" t="s">
        <v>98</v>
      </c>
      <c r="C94" s="253"/>
      <c r="D94" s="253"/>
      <c r="E94" s="253"/>
      <c r="F94" s="253"/>
      <c r="G94" s="253"/>
      <c r="H94" s="253"/>
      <c r="I94" s="253"/>
      <c r="J94" s="253"/>
      <c r="K94" s="253"/>
      <c r="L94" s="253"/>
      <c r="M94" s="253"/>
      <c r="N94" s="253"/>
      <c r="O94" s="253"/>
      <c r="P94" s="253"/>
      <c r="Q94" s="253"/>
      <c r="R94" s="4">
        <f>G92+F92</f>
        <v>4423393</v>
      </c>
    </row>
    <row r="95" ht="9" customHeight="1"/>
  </sheetData>
  <sheetProtection/>
  <mergeCells count="78">
    <mergeCell ref="A70:A75"/>
    <mergeCell ref="C70:Q70"/>
    <mergeCell ref="A84:A90"/>
    <mergeCell ref="A32:A38"/>
    <mergeCell ref="B94:Q94"/>
    <mergeCell ref="D33:Q33"/>
    <mergeCell ref="C32:Q32"/>
    <mergeCell ref="E35:Q35"/>
    <mergeCell ref="C86:D86"/>
    <mergeCell ref="E49:Q49"/>
    <mergeCell ref="D71:Q71"/>
    <mergeCell ref="C72:D72"/>
    <mergeCell ref="C85:Q85"/>
    <mergeCell ref="C49:D49"/>
    <mergeCell ref="E66:Q66"/>
    <mergeCell ref="E72:Q72"/>
    <mergeCell ref="N1:Q1"/>
    <mergeCell ref="I7:M7"/>
    <mergeCell ref="A2:Q2"/>
    <mergeCell ref="H4:Q4"/>
    <mergeCell ref="D4:D10"/>
    <mergeCell ref="B4:B10"/>
    <mergeCell ref="E4:E10"/>
    <mergeCell ref="K9:K10"/>
    <mergeCell ref="O8:Q8"/>
    <mergeCell ref="F5:F10"/>
    <mergeCell ref="C4:C10"/>
    <mergeCell ref="I11:J11"/>
    <mergeCell ref="L11:M11"/>
    <mergeCell ref="G5:G10"/>
    <mergeCell ref="H5:Q5"/>
    <mergeCell ref="H6:H10"/>
    <mergeCell ref="I6:Q6"/>
    <mergeCell ref="F4:G4"/>
    <mergeCell ref="L9:M9"/>
    <mergeCell ref="A4:A10"/>
    <mergeCell ref="A27:D27"/>
    <mergeCell ref="K8:M8"/>
    <mergeCell ref="C22:D22"/>
    <mergeCell ref="A14:A17"/>
    <mergeCell ref="I8:J8"/>
    <mergeCell ref="N7:Q7"/>
    <mergeCell ref="B92:D92"/>
    <mergeCell ref="C84:Q84"/>
    <mergeCell ref="C66:D66"/>
    <mergeCell ref="C48:Q48"/>
    <mergeCell ref="I9:I10"/>
    <mergeCell ref="J9:J10"/>
    <mergeCell ref="C13:Q13"/>
    <mergeCell ref="E62:Q62"/>
    <mergeCell ref="C18:D18"/>
    <mergeCell ref="E14:Q14"/>
    <mergeCell ref="B30:D30"/>
    <mergeCell ref="A48:A52"/>
    <mergeCell ref="C14:D14"/>
    <mergeCell ref="C31:Q31"/>
    <mergeCell ref="A18:A21"/>
    <mergeCell ref="A22:A25"/>
    <mergeCell ref="C35:D35"/>
    <mergeCell ref="C57:D57"/>
    <mergeCell ref="E57:Q57"/>
    <mergeCell ref="A57:A61"/>
    <mergeCell ref="C47:Q47"/>
    <mergeCell ref="E18:Q18"/>
    <mergeCell ref="D34:Q34"/>
    <mergeCell ref="A62:A65"/>
    <mergeCell ref="C62:D62"/>
    <mergeCell ref="E86:Q86"/>
    <mergeCell ref="C40:Q40"/>
    <mergeCell ref="E22:Q22"/>
    <mergeCell ref="A66:A69"/>
    <mergeCell ref="A41:A45"/>
    <mergeCell ref="C41:D41"/>
    <mergeCell ref="E41:Q41"/>
    <mergeCell ref="C53:Q53"/>
  </mergeCells>
  <printOptions horizontalCentered="1"/>
  <pageMargins left="0.5905511811023623" right="0.4330708661417323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8"/>
  <sheetViews>
    <sheetView zoomScalePageLayoutView="0" workbookViewId="0" topLeftCell="A19">
      <selection activeCell="T29" sqref="T29"/>
    </sheetView>
  </sheetViews>
  <sheetFormatPr defaultColWidth="9.00390625" defaultRowHeight="12.75"/>
  <cols>
    <col min="1" max="1" width="21.125" style="0" customWidth="1"/>
    <col min="2" max="2" width="10.00390625" style="0" customWidth="1"/>
    <col min="3" max="3" width="10.625" style="0" customWidth="1"/>
    <col min="4" max="4" width="10.125" style="0" customWidth="1"/>
    <col min="5" max="5" width="7.75390625" style="0" customWidth="1"/>
    <col min="6" max="6" width="7.875" style="0" customWidth="1"/>
    <col min="7" max="7" width="8.875" style="0" customWidth="1"/>
    <col min="8" max="8" width="9.00390625" style="0" customWidth="1"/>
    <col min="9" max="9" width="7.875" style="0" customWidth="1"/>
    <col min="10" max="10" width="7.375" style="0" customWidth="1"/>
    <col min="11" max="11" width="7.875" style="0" customWidth="1"/>
    <col min="12" max="12" width="9.25390625" style="0" customWidth="1"/>
    <col min="13" max="13" width="7.125" style="0" customWidth="1"/>
    <col min="14" max="14" width="7.00390625" style="0" customWidth="1"/>
  </cols>
  <sheetData>
    <row r="1" ht="2.25" customHeight="1"/>
    <row r="2" spans="1:14" ht="12.75" customHeight="1">
      <c r="A2" s="131"/>
      <c r="B2" s="131"/>
      <c r="C2" s="257">
        <v>2013</v>
      </c>
      <c r="D2" s="257"/>
      <c r="E2" s="257"/>
      <c r="F2" s="257"/>
      <c r="G2" s="257">
        <v>2014</v>
      </c>
      <c r="H2" s="257"/>
      <c r="I2" s="257"/>
      <c r="J2" s="257"/>
      <c r="K2" s="257">
        <v>2015</v>
      </c>
      <c r="L2" s="257"/>
      <c r="M2" s="257"/>
      <c r="N2" s="257"/>
    </row>
    <row r="3" spans="1:14" ht="31.5" customHeight="1">
      <c r="A3" s="132"/>
      <c r="B3" s="152" t="s">
        <v>78</v>
      </c>
      <c r="C3" s="150" t="s">
        <v>71</v>
      </c>
      <c r="D3" s="151" t="s">
        <v>72</v>
      </c>
      <c r="E3" s="151" t="s">
        <v>73</v>
      </c>
      <c r="F3" s="151" t="s">
        <v>53</v>
      </c>
      <c r="G3" s="150" t="s">
        <v>71</v>
      </c>
      <c r="H3" s="151" t="s">
        <v>72</v>
      </c>
      <c r="I3" s="151" t="s">
        <v>73</v>
      </c>
      <c r="J3" s="151" t="s">
        <v>53</v>
      </c>
      <c r="K3" s="150" t="s">
        <v>71</v>
      </c>
      <c r="L3" s="151" t="s">
        <v>72</v>
      </c>
      <c r="M3" s="151" t="s">
        <v>73</v>
      </c>
      <c r="N3" s="151" t="s">
        <v>53</v>
      </c>
    </row>
    <row r="4" spans="1:14" ht="53.25" customHeight="1">
      <c r="A4" s="147" t="s">
        <v>67</v>
      </c>
      <c r="B4" s="146">
        <f>C4+G4+K4</f>
        <v>21081</v>
      </c>
      <c r="C4" s="139">
        <f>SUM(D4:F4)</f>
        <v>2480</v>
      </c>
      <c r="D4" s="134"/>
      <c r="E4" s="134"/>
      <c r="F4" s="134">
        <v>2480</v>
      </c>
      <c r="G4" s="139">
        <f>SUM(H4:J4)</f>
        <v>18601</v>
      </c>
      <c r="H4" s="134"/>
      <c r="I4" s="134"/>
      <c r="J4" s="134">
        <v>18601</v>
      </c>
      <c r="K4" s="139">
        <f>SUM(L4:N4)</f>
        <v>0</v>
      </c>
      <c r="L4" s="134"/>
      <c r="M4" s="134"/>
      <c r="N4" s="134"/>
    </row>
    <row r="5" spans="1:14" ht="24" customHeight="1">
      <c r="A5" s="133" t="s">
        <v>46</v>
      </c>
      <c r="B5" s="146">
        <f aca="true" t="shared" si="0" ref="B5:B16">C5+G5+K5</f>
        <v>2021506</v>
      </c>
      <c r="C5" s="139">
        <f aca="true" t="shared" si="1" ref="C5:C16">SUM(D5:F5)</f>
        <v>933165</v>
      </c>
      <c r="D5" s="134">
        <v>793191</v>
      </c>
      <c r="E5" s="134">
        <v>139974</v>
      </c>
      <c r="F5" s="134"/>
      <c r="G5" s="139">
        <f>SUM(H5:J5)</f>
        <v>1088341</v>
      </c>
      <c r="H5" s="134">
        <v>925090</v>
      </c>
      <c r="I5" s="134">
        <v>163251</v>
      </c>
      <c r="J5" s="134"/>
      <c r="K5" s="139">
        <f>SUM(L5:N5)</f>
        <v>0</v>
      </c>
      <c r="L5" s="134"/>
      <c r="M5" s="134"/>
      <c r="N5" s="134"/>
    </row>
    <row r="6" spans="1:14" ht="49.5" customHeight="1">
      <c r="A6" s="133" t="s">
        <v>77</v>
      </c>
      <c r="B6" s="146">
        <f t="shared" si="0"/>
        <v>0</v>
      </c>
      <c r="C6" s="139">
        <f t="shared" si="1"/>
        <v>0</v>
      </c>
      <c r="D6" s="134"/>
      <c r="E6" s="134"/>
      <c r="F6" s="134"/>
      <c r="G6" s="139">
        <f>SUM(H6:J6)</f>
        <v>0</v>
      </c>
      <c r="H6" s="134"/>
      <c r="I6" s="134"/>
      <c r="J6" s="134"/>
      <c r="K6" s="139">
        <f>SUM(L6:N6)</f>
        <v>0</v>
      </c>
      <c r="L6" s="134"/>
      <c r="M6" s="134"/>
      <c r="N6" s="134"/>
    </row>
    <row r="7" spans="1:14" ht="48.75" customHeight="1">
      <c r="A7" s="148" t="s">
        <v>68</v>
      </c>
      <c r="B7" s="146">
        <f t="shared" si="0"/>
        <v>16043</v>
      </c>
      <c r="C7" s="139">
        <f t="shared" si="1"/>
        <v>3774</v>
      </c>
      <c r="D7" s="134"/>
      <c r="E7" s="134"/>
      <c r="F7" s="134">
        <v>3774</v>
      </c>
      <c r="G7" s="139">
        <f>SUM(H7:J7)</f>
        <v>12269</v>
      </c>
      <c r="H7" s="134"/>
      <c r="I7" s="134"/>
      <c r="J7" s="134">
        <v>12269</v>
      </c>
      <c r="K7" s="139">
        <f>SUM(L7:N7)</f>
        <v>0</v>
      </c>
      <c r="L7" s="134"/>
      <c r="M7" s="134"/>
      <c r="N7" s="134"/>
    </row>
    <row r="8" spans="1:14" ht="15.75" customHeight="1">
      <c r="A8" s="135" t="s">
        <v>92</v>
      </c>
      <c r="B8" s="146">
        <f t="shared" si="0"/>
        <v>2058630</v>
      </c>
      <c r="C8" s="140">
        <f aca="true" t="shared" si="2" ref="C8:N8">SUM(C4:C7)</f>
        <v>939419</v>
      </c>
      <c r="D8" s="136">
        <f t="shared" si="2"/>
        <v>793191</v>
      </c>
      <c r="E8" s="136">
        <f t="shared" si="2"/>
        <v>139974</v>
      </c>
      <c r="F8" s="136">
        <f t="shared" si="2"/>
        <v>6254</v>
      </c>
      <c r="G8" s="140">
        <f t="shared" si="2"/>
        <v>1119211</v>
      </c>
      <c r="H8" s="136">
        <f t="shared" si="2"/>
        <v>925090</v>
      </c>
      <c r="I8" s="136">
        <f t="shared" si="2"/>
        <v>163251</v>
      </c>
      <c r="J8" s="136">
        <f t="shared" si="2"/>
        <v>30870</v>
      </c>
      <c r="K8" s="140">
        <f t="shared" si="2"/>
        <v>0</v>
      </c>
      <c r="L8" s="136">
        <f t="shared" si="2"/>
        <v>0</v>
      </c>
      <c r="M8" s="136">
        <f t="shared" si="2"/>
        <v>0</v>
      </c>
      <c r="N8" s="136">
        <f t="shared" si="2"/>
        <v>0</v>
      </c>
    </row>
    <row r="9" spans="1:14" ht="21.75" customHeight="1">
      <c r="A9" s="148" t="s">
        <v>32</v>
      </c>
      <c r="B9" s="146">
        <f t="shared" si="0"/>
        <v>558420</v>
      </c>
      <c r="C9" s="139">
        <f t="shared" si="1"/>
        <v>558420</v>
      </c>
      <c r="D9" s="134">
        <v>385900</v>
      </c>
      <c r="E9" s="134"/>
      <c r="F9" s="134">
        <v>172520</v>
      </c>
      <c r="G9" s="139">
        <f aca="true" t="shared" si="3" ref="G9:G16">SUM(H9:J9)</f>
        <v>0</v>
      </c>
      <c r="H9" s="134"/>
      <c r="I9" s="134"/>
      <c r="J9" s="134"/>
      <c r="K9" s="139">
        <f aca="true" t="shared" si="4" ref="K9:K16">SUM(L9:N9)</f>
        <v>0</v>
      </c>
      <c r="L9" s="134"/>
      <c r="M9" s="134"/>
      <c r="N9" s="134"/>
    </row>
    <row r="10" spans="1:14" ht="22.5" customHeight="1">
      <c r="A10" s="133" t="s">
        <v>46</v>
      </c>
      <c r="B10" s="146">
        <f t="shared" si="0"/>
        <v>111656</v>
      </c>
      <c r="C10" s="139">
        <f t="shared" si="1"/>
        <v>0</v>
      </c>
      <c r="D10" s="134"/>
      <c r="E10" s="134"/>
      <c r="F10" s="134"/>
      <c r="G10" s="139">
        <f t="shared" si="3"/>
        <v>111656</v>
      </c>
      <c r="H10" s="134">
        <v>94908</v>
      </c>
      <c r="I10" s="134">
        <v>16748</v>
      </c>
      <c r="J10" s="134"/>
      <c r="K10" s="139">
        <f t="shared" si="4"/>
        <v>0</v>
      </c>
      <c r="L10" s="134"/>
      <c r="M10" s="134"/>
      <c r="N10" s="134"/>
    </row>
    <row r="11" spans="1:14" ht="36">
      <c r="A11" s="148" t="s">
        <v>55</v>
      </c>
      <c r="B11" s="146">
        <f t="shared" si="0"/>
        <v>6000</v>
      </c>
      <c r="C11" s="139">
        <f t="shared" si="1"/>
        <v>6000</v>
      </c>
      <c r="D11" s="134">
        <v>5099</v>
      </c>
      <c r="E11" s="134">
        <v>901</v>
      </c>
      <c r="F11" s="134"/>
      <c r="G11" s="139">
        <f t="shared" si="3"/>
        <v>0</v>
      </c>
      <c r="H11" s="134"/>
      <c r="I11" s="134"/>
      <c r="J11" s="134"/>
      <c r="K11" s="139">
        <f t="shared" si="4"/>
        <v>0</v>
      </c>
      <c r="L11" s="134"/>
      <c r="M11" s="134"/>
      <c r="N11" s="134"/>
    </row>
    <row r="12" spans="1:14" ht="36">
      <c r="A12" s="148" t="s">
        <v>77</v>
      </c>
      <c r="B12" s="146">
        <f>C12+G12+K12</f>
        <v>856500</v>
      </c>
      <c r="C12" s="139">
        <f>SUM(D12:F12)</f>
        <v>183000</v>
      </c>
      <c r="D12" s="134">
        <v>183000</v>
      </c>
      <c r="E12" s="134"/>
      <c r="F12" s="134"/>
      <c r="G12" s="139">
        <f>SUM(H12:J12)</f>
        <v>551700</v>
      </c>
      <c r="H12" s="134">
        <v>551700</v>
      </c>
      <c r="I12" s="134"/>
      <c r="J12" s="134"/>
      <c r="K12" s="139">
        <f>SUM(L12:N12)</f>
        <v>121800</v>
      </c>
      <c r="L12" s="134">
        <v>121800</v>
      </c>
      <c r="M12" s="134"/>
      <c r="N12" s="134"/>
    </row>
    <row r="13" spans="1:14" ht="18">
      <c r="A13" s="148" t="s">
        <v>80</v>
      </c>
      <c r="B13" s="146">
        <f>C13+G13+K13</f>
        <v>169500</v>
      </c>
      <c r="C13" s="139">
        <f>SUM(D13:F13)</f>
        <v>3000</v>
      </c>
      <c r="D13" s="134">
        <v>2700</v>
      </c>
      <c r="E13" s="134"/>
      <c r="F13" s="134">
        <v>300</v>
      </c>
      <c r="G13" s="139">
        <f>SUM(H13:J13)</f>
        <v>13500</v>
      </c>
      <c r="H13" s="134">
        <v>11880</v>
      </c>
      <c r="I13" s="134"/>
      <c r="J13" s="134">
        <v>1620</v>
      </c>
      <c r="K13" s="139">
        <f>SUM(L13:N13)</f>
        <v>153000</v>
      </c>
      <c r="L13" s="134">
        <v>137970</v>
      </c>
      <c r="M13" s="134"/>
      <c r="N13" s="134">
        <v>15030</v>
      </c>
    </row>
    <row r="14" spans="1:14" ht="12.75">
      <c r="A14" s="133" t="s">
        <v>43</v>
      </c>
      <c r="B14" s="146">
        <f t="shared" si="0"/>
        <v>274716</v>
      </c>
      <c r="C14" s="139">
        <f>SUM(D14:F14)</f>
        <v>174716</v>
      </c>
      <c r="D14" s="134">
        <v>149378</v>
      </c>
      <c r="E14" s="134">
        <v>7908</v>
      </c>
      <c r="F14" s="134">
        <v>17430</v>
      </c>
      <c r="G14" s="139">
        <f t="shared" si="3"/>
        <v>100000</v>
      </c>
      <c r="H14" s="134">
        <v>85000</v>
      </c>
      <c r="I14" s="134">
        <v>4500</v>
      </c>
      <c r="J14" s="134">
        <v>10500</v>
      </c>
      <c r="K14" s="139">
        <f t="shared" si="4"/>
        <v>0</v>
      </c>
      <c r="L14" s="134"/>
      <c r="M14" s="134"/>
      <c r="N14" s="134"/>
    </row>
    <row r="15" spans="1:14" ht="13.5" customHeight="1">
      <c r="A15" s="133" t="s">
        <v>40</v>
      </c>
      <c r="B15" s="146">
        <f t="shared" si="0"/>
        <v>39686</v>
      </c>
      <c r="C15" s="139">
        <f t="shared" si="1"/>
        <v>39686</v>
      </c>
      <c r="D15" s="134">
        <v>33735</v>
      </c>
      <c r="E15" s="134">
        <v>5951</v>
      </c>
      <c r="F15" s="134"/>
      <c r="G15" s="139">
        <f t="shared" si="3"/>
        <v>0</v>
      </c>
      <c r="H15" s="134"/>
      <c r="I15" s="134"/>
      <c r="J15" s="134"/>
      <c r="K15" s="139">
        <f t="shared" si="4"/>
        <v>0</v>
      </c>
      <c r="L15" s="134"/>
      <c r="M15" s="134"/>
      <c r="N15" s="134"/>
    </row>
    <row r="16" spans="1:17" ht="21.75" customHeight="1">
      <c r="A16" s="133" t="s">
        <v>58</v>
      </c>
      <c r="B16" s="146">
        <f t="shared" si="0"/>
        <v>350495</v>
      </c>
      <c r="C16" s="139">
        <f t="shared" si="1"/>
        <v>208971</v>
      </c>
      <c r="D16" s="134">
        <v>156728</v>
      </c>
      <c r="E16" s="134"/>
      <c r="F16" s="134">
        <v>52243</v>
      </c>
      <c r="G16" s="139">
        <f t="shared" si="3"/>
        <v>141524</v>
      </c>
      <c r="H16" s="134">
        <v>106143</v>
      </c>
      <c r="I16" s="134"/>
      <c r="J16" s="134">
        <v>35381</v>
      </c>
      <c r="K16" s="139">
        <f t="shared" si="4"/>
        <v>0</v>
      </c>
      <c r="L16" s="134"/>
      <c r="M16" s="134"/>
      <c r="N16" s="134"/>
      <c r="Q16" s="130">
        <f>D17+E17+F17</f>
        <v>1173793</v>
      </c>
    </row>
    <row r="17" spans="1:15" ht="16.5" customHeight="1">
      <c r="A17" s="135" t="s">
        <v>93</v>
      </c>
      <c r="B17" s="146">
        <f>C17+G17+K17</f>
        <v>2366973</v>
      </c>
      <c r="C17" s="140">
        <f>SUM(C9:C16)</f>
        <v>1173793</v>
      </c>
      <c r="D17" s="136">
        <f aca="true" t="shared" si="5" ref="D17:N17">SUM(D9:D16)</f>
        <v>916540</v>
      </c>
      <c r="E17" s="136">
        <f t="shared" si="5"/>
        <v>14760</v>
      </c>
      <c r="F17" s="136">
        <f t="shared" si="5"/>
        <v>242493</v>
      </c>
      <c r="G17" s="140">
        <f t="shared" si="5"/>
        <v>918380</v>
      </c>
      <c r="H17" s="136">
        <f t="shared" si="5"/>
        <v>849631</v>
      </c>
      <c r="I17" s="136">
        <f t="shared" si="5"/>
        <v>21248</v>
      </c>
      <c r="J17" s="136">
        <f t="shared" si="5"/>
        <v>47501</v>
      </c>
      <c r="K17" s="140">
        <f t="shared" si="5"/>
        <v>274800</v>
      </c>
      <c r="L17" s="136">
        <f t="shared" si="5"/>
        <v>259770</v>
      </c>
      <c r="M17" s="136">
        <f t="shared" si="5"/>
        <v>0</v>
      </c>
      <c r="N17" s="136">
        <f t="shared" si="5"/>
        <v>15030</v>
      </c>
      <c r="O17" s="130">
        <f>SUM(B9:B16)</f>
        <v>2366973</v>
      </c>
    </row>
    <row r="18" spans="1:15" ht="16.5" customHeight="1">
      <c r="A18" s="137" t="s">
        <v>91</v>
      </c>
      <c r="B18" s="146">
        <f>C18+G18+K18</f>
        <v>4425603</v>
      </c>
      <c r="C18" s="141">
        <f aca="true" t="shared" si="6" ref="C18:N18">C8+C17</f>
        <v>2113212</v>
      </c>
      <c r="D18" s="138">
        <f t="shared" si="6"/>
        <v>1709731</v>
      </c>
      <c r="E18" s="138">
        <f t="shared" si="6"/>
        <v>154734</v>
      </c>
      <c r="F18" s="138">
        <f t="shared" si="6"/>
        <v>248747</v>
      </c>
      <c r="G18" s="141">
        <f t="shared" si="6"/>
        <v>2037591</v>
      </c>
      <c r="H18" s="138">
        <f t="shared" si="6"/>
        <v>1774721</v>
      </c>
      <c r="I18" s="138">
        <f t="shared" si="6"/>
        <v>184499</v>
      </c>
      <c r="J18" s="138">
        <f t="shared" si="6"/>
        <v>78371</v>
      </c>
      <c r="K18" s="141">
        <f t="shared" si="6"/>
        <v>274800</v>
      </c>
      <c r="L18" s="138">
        <f t="shared" si="6"/>
        <v>259770</v>
      </c>
      <c r="M18" s="138">
        <f t="shared" si="6"/>
        <v>0</v>
      </c>
      <c r="N18" s="138">
        <f t="shared" si="6"/>
        <v>15030</v>
      </c>
      <c r="O18" s="130">
        <f>C18+G18+K18</f>
        <v>4425603</v>
      </c>
    </row>
    <row r="19" spans="15:16" ht="6" customHeight="1">
      <c r="O19" s="130">
        <f>L18+H18+D18</f>
        <v>3744222</v>
      </c>
      <c r="P19" t="s">
        <v>75</v>
      </c>
    </row>
    <row r="20" ht="4.5" customHeight="1" hidden="1">
      <c r="O20" s="130">
        <f>E18+F18+I18+J18+N18</f>
        <v>681381</v>
      </c>
    </row>
    <row r="21" spans="3:15" ht="4.5" customHeight="1" hidden="1">
      <c r="C21" s="258"/>
      <c r="D21" s="258"/>
      <c r="E21" s="258"/>
      <c r="F21" s="258"/>
      <c r="O21" s="130"/>
    </row>
    <row r="22" spans="1:14" ht="15.75">
      <c r="A22" s="131"/>
      <c r="B22" s="131"/>
      <c r="C22" s="259">
        <v>2013</v>
      </c>
      <c r="D22" s="259"/>
      <c r="E22" s="259"/>
      <c r="F22" s="259"/>
      <c r="G22" s="259">
        <v>2014</v>
      </c>
      <c r="H22" s="259"/>
      <c r="I22" s="259"/>
      <c r="J22" s="259"/>
      <c r="K22" s="259">
        <v>2015</v>
      </c>
      <c r="L22" s="259"/>
      <c r="M22" s="259"/>
      <c r="N22" s="259"/>
    </row>
    <row r="23" spans="1:14" ht="30" customHeight="1">
      <c r="A23" s="132"/>
      <c r="B23" s="145"/>
      <c r="C23" s="150" t="s">
        <v>76</v>
      </c>
      <c r="D23" s="151" t="s">
        <v>72</v>
      </c>
      <c r="E23" s="151" t="s">
        <v>73</v>
      </c>
      <c r="F23" s="151" t="s">
        <v>53</v>
      </c>
      <c r="G23" s="150" t="s">
        <v>76</v>
      </c>
      <c r="H23" s="151" t="s">
        <v>72</v>
      </c>
      <c r="I23" s="151" t="s">
        <v>73</v>
      </c>
      <c r="J23" s="151" t="s">
        <v>53</v>
      </c>
      <c r="K23" s="150" t="s">
        <v>76</v>
      </c>
      <c r="L23" s="151" t="s">
        <v>72</v>
      </c>
      <c r="M23" s="151" t="s">
        <v>73</v>
      </c>
      <c r="N23" s="151" t="s">
        <v>53</v>
      </c>
    </row>
    <row r="24" spans="1:14" ht="60" customHeight="1">
      <c r="A24" s="148" t="s">
        <v>79</v>
      </c>
      <c r="B24" s="146">
        <f>C24+G24+K24</f>
        <v>0</v>
      </c>
      <c r="C24" s="139">
        <f>SUM(D24:F24)</f>
        <v>0</v>
      </c>
      <c r="D24" s="134"/>
      <c r="E24" s="134"/>
      <c r="F24" s="134"/>
      <c r="G24" s="139">
        <f>SUM(H24:J24)</f>
        <v>0</v>
      </c>
      <c r="H24" s="134"/>
      <c r="I24" s="134"/>
      <c r="J24" s="134"/>
      <c r="K24" s="139">
        <f>SUM(L24:N24)</f>
        <v>0</v>
      </c>
      <c r="L24" s="134"/>
      <c r="M24" s="134"/>
      <c r="N24" s="134"/>
    </row>
    <row r="25" spans="1:14" ht="18">
      <c r="A25" s="148" t="s">
        <v>46</v>
      </c>
      <c r="B25" s="146">
        <f aca="true" t="shared" si="7" ref="B25:B36">C25+G25+K25</f>
        <v>2021506</v>
      </c>
      <c r="C25" s="139">
        <f>SUM(D25:F25)</f>
        <v>933165</v>
      </c>
      <c r="D25" s="134">
        <v>793191</v>
      </c>
      <c r="E25" s="134">
        <v>139974</v>
      </c>
      <c r="F25" s="134"/>
      <c r="G25" s="139">
        <f>SUM(H25:J25)</f>
        <v>1088341</v>
      </c>
      <c r="H25" s="134">
        <v>925090</v>
      </c>
      <c r="I25" s="134">
        <v>163251</v>
      </c>
      <c r="J25" s="134"/>
      <c r="K25" s="139">
        <f>SUM(L25:N25)</f>
        <v>0</v>
      </c>
      <c r="L25" s="134"/>
      <c r="M25" s="134"/>
      <c r="N25" s="134"/>
    </row>
    <row r="26" spans="1:16" ht="35.25" customHeight="1">
      <c r="A26" s="148" t="s">
        <v>77</v>
      </c>
      <c r="B26" s="146">
        <f t="shared" si="7"/>
        <v>0</v>
      </c>
      <c r="C26" s="139">
        <f>SUM(D26:F26)</f>
        <v>0</v>
      </c>
      <c r="D26" s="134"/>
      <c r="E26" s="134"/>
      <c r="F26" s="134"/>
      <c r="G26" s="139">
        <f>SUM(H26:J26)</f>
        <v>0</v>
      </c>
      <c r="H26" s="134"/>
      <c r="I26" s="134"/>
      <c r="J26" s="134"/>
      <c r="K26" s="139">
        <f>SUM(L26:N26)</f>
        <v>0</v>
      </c>
      <c r="L26" s="134"/>
      <c r="M26" s="134"/>
      <c r="N26" s="134"/>
      <c r="P26" s="130">
        <f>C26+G26+K26</f>
        <v>0</v>
      </c>
    </row>
    <row r="27" spans="1:14" ht="44.25" customHeight="1">
      <c r="A27" s="148" t="s">
        <v>68</v>
      </c>
      <c r="B27" s="146">
        <f t="shared" si="7"/>
        <v>0</v>
      </c>
      <c r="C27" s="139"/>
      <c r="D27" s="134"/>
      <c r="E27" s="134"/>
      <c r="F27" s="134"/>
      <c r="G27" s="139">
        <f>SUM(H27:J27)</f>
        <v>0</v>
      </c>
      <c r="H27" s="134"/>
      <c r="I27" s="134"/>
      <c r="J27" s="134"/>
      <c r="K27" s="139">
        <f>SUM(L27:N27)</f>
        <v>0</v>
      </c>
      <c r="L27" s="134"/>
      <c r="M27" s="134"/>
      <c r="N27" s="134"/>
    </row>
    <row r="28" spans="1:14" ht="12.75">
      <c r="A28" s="149" t="s">
        <v>94</v>
      </c>
      <c r="B28" s="146">
        <f t="shared" si="7"/>
        <v>2021506</v>
      </c>
      <c r="C28" s="140">
        <f aca="true" t="shared" si="8" ref="C28:N28">SUM(C24:C27)</f>
        <v>933165</v>
      </c>
      <c r="D28" s="136">
        <f t="shared" si="8"/>
        <v>793191</v>
      </c>
      <c r="E28" s="136">
        <f t="shared" si="8"/>
        <v>139974</v>
      </c>
      <c r="F28" s="136">
        <f t="shared" si="8"/>
        <v>0</v>
      </c>
      <c r="G28" s="140">
        <f t="shared" si="8"/>
        <v>1088341</v>
      </c>
      <c r="H28" s="136">
        <f t="shared" si="8"/>
        <v>925090</v>
      </c>
      <c r="I28" s="136">
        <f t="shared" si="8"/>
        <v>163251</v>
      </c>
      <c r="J28" s="136">
        <f t="shared" si="8"/>
        <v>0</v>
      </c>
      <c r="K28" s="140">
        <f t="shared" si="8"/>
        <v>0</v>
      </c>
      <c r="L28" s="136">
        <f t="shared" si="8"/>
        <v>0</v>
      </c>
      <c r="M28" s="136">
        <f t="shared" si="8"/>
        <v>0</v>
      </c>
      <c r="N28" s="136">
        <f t="shared" si="8"/>
        <v>0</v>
      </c>
    </row>
    <row r="29" spans="1:14" ht="18">
      <c r="A29" s="148" t="s">
        <v>32</v>
      </c>
      <c r="B29" s="146">
        <f t="shared" si="7"/>
        <v>558420</v>
      </c>
      <c r="C29" s="139">
        <f aca="true" t="shared" si="9" ref="C29:C36">SUM(D29:F29)</f>
        <v>558420</v>
      </c>
      <c r="D29" s="134">
        <v>385900</v>
      </c>
      <c r="E29" s="134"/>
      <c r="F29" s="134">
        <v>172520</v>
      </c>
      <c r="G29" s="139">
        <f aca="true" t="shared" si="10" ref="G29:G36">SUM(H29:J29)</f>
        <v>0</v>
      </c>
      <c r="H29" s="134"/>
      <c r="I29" s="134"/>
      <c r="J29" s="134"/>
      <c r="K29" s="139">
        <f aca="true" t="shared" si="11" ref="K29:K36">SUM(L29:N29)</f>
        <v>0</v>
      </c>
      <c r="L29" s="134"/>
      <c r="M29" s="134"/>
      <c r="N29" s="134"/>
    </row>
    <row r="30" spans="1:14" ht="18">
      <c r="A30" s="148" t="s">
        <v>46</v>
      </c>
      <c r="B30" s="146">
        <f t="shared" si="7"/>
        <v>111656</v>
      </c>
      <c r="C30" s="139">
        <f t="shared" si="9"/>
        <v>0</v>
      </c>
      <c r="D30" s="134"/>
      <c r="E30" s="134"/>
      <c r="F30" s="134"/>
      <c r="G30" s="139">
        <f t="shared" si="10"/>
        <v>111656</v>
      </c>
      <c r="H30" s="134">
        <v>94908</v>
      </c>
      <c r="I30" s="134">
        <v>16748</v>
      </c>
      <c r="J30" s="134"/>
      <c r="K30" s="139">
        <f t="shared" si="11"/>
        <v>0</v>
      </c>
      <c r="L30" s="134"/>
      <c r="M30" s="134"/>
      <c r="N30" s="134"/>
    </row>
    <row r="31" spans="1:14" ht="36">
      <c r="A31" s="148" t="s">
        <v>55</v>
      </c>
      <c r="B31" s="146">
        <f t="shared" si="7"/>
        <v>6000</v>
      </c>
      <c r="C31" s="139">
        <f t="shared" si="9"/>
        <v>6000</v>
      </c>
      <c r="D31" s="134">
        <v>5099</v>
      </c>
      <c r="E31" s="134">
        <v>901</v>
      </c>
      <c r="F31" s="134"/>
      <c r="G31" s="139">
        <f t="shared" si="10"/>
        <v>0</v>
      </c>
      <c r="H31" s="134"/>
      <c r="I31" s="134"/>
      <c r="J31" s="134"/>
      <c r="K31" s="139">
        <f t="shared" si="11"/>
        <v>0</v>
      </c>
      <c r="L31" s="134"/>
      <c r="M31" s="134"/>
      <c r="N31" s="134"/>
    </row>
    <row r="32" spans="1:14" ht="48.75" customHeight="1">
      <c r="A32" s="148" t="s">
        <v>77</v>
      </c>
      <c r="B32" s="146">
        <f>C32+G32+K32</f>
        <v>856500</v>
      </c>
      <c r="C32" s="139">
        <f>SUM(D32:F32)</f>
        <v>183000</v>
      </c>
      <c r="D32" s="134">
        <v>183000</v>
      </c>
      <c r="E32" s="134"/>
      <c r="F32" s="134"/>
      <c r="G32" s="139">
        <f>SUM(H32:J32)</f>
        <v>551700</v>
      </c>
      <c r="H32" s="134">
        <v>551700</v>
      </c>
      <c r="I32" s="134"/>
      <c r="J32" s="134"/>
      <c r="K32" s="139">
        <f>SUM(L32:N32)</f>
        <v>121800</v>
      </c>
      <c r="L32" s="134">
        <v>121800</v>
      </c>
      <c r="M32" s="134"/>
      <c r="N32" s="134"/>
    </row>
    <row r="33" spans="1:14" ht="18">
      <c r="A33" s="148" t="s">
        <v>80</v>
      </c>
      <c r="B33" s="146">
        <f>C33+G33+K33</f>
        <v>169500</v>
      </c>
      <c r="C33" s="139">
        <f>SUM(D33:F33)</f>
        <v>3000</v>
      </c>
      <c r="D33" s="134">
        <v>2700</v>
      </c>
      <c r="E33" s="134"/>
      <c r="F33" s="134">
        <v>300</v>
      </c>
      <c r="G33" s="139">
        <f>SUM(H33:J33)</f>
        <v>13500</v>
      </c>
      <c r="H33" s="134">
        <v>11880</v>
      </c>
      <c r="I33" s="134"/>
      <c r="J33" s="134">
        <v>1620</v>
      </c>
      <c r="K33" s="139">
        <f>SUM(L33:N33)</f>
        <v>153000</v>
      </c>
      <c r="L33" s="134">
        <v>137970</v>
      </c>
      <c r="M33" s="134"/>
      <c r="N33" s="134">
        <v>15030</v>
      </c>
    </row>
    <row r="34" spans="1:14" ht="12.75">
      <c r="A34" s="148" t="s">
        <v>43</v>
      </c>
      <c r="B34" s="146">
        <f t="shared" si="7"/>
        <v>266438</v>
      </c>
      <c r="C34" s="139">
        <f t="shared" si="9"/>
        <v>166438</v>
      </c>
      <c r="D34" s="134">
        <v>141100</v>
      </c>
      <c r="E34" s="134">
        <v>7908</v>
      </c>
      <c r="F34" s="134">
        <v>17430</v>
      </c>
      <c r="G34" s="139">
        <f t="shared" si="10"/>
        <v>100000</v>
      </c>
      <c r="H34" s="134">
        <v>85000</v>
      </c>
      <c r="I34" s="134">
        <v>4500</v>
      </c>
      <c r="J34" s="134">
        <v>10500</v>
      </c>
      <c r="K34" s="139">
        <f t="shared" si="11"/>
        <v>0</v>
      </c>
      <c r="L34" s="134"/>
      <c r="M34" s="134"/>
      <c r="N34" s="134"/>
    </row>
    <row r="35" spans="1:14" ht="12.75">
      <c r="A35" s="148" t="s">
        <v>40</v>
      </c>
      <c r="B35" s="146">
        <f t="shared" si="7"/>
        <v>33727</v>
      </c>
      <c r="C35" s="139">
        <f t="shared" si="9"/>
        <v>33727</v>
      </c>
      <c r="D35" s="134">
        <v>27775</v>
      </c>
      <c r="E35" s="134">
        <v>5952</v>
      </c>
      <c r="F35" s="134"/>
      <c r="G35" s="139">
        <f t="shared" si="10"/>
        <v>0</v>
      </c>
      <c r="H35" s="134"/>
      <c r="I35" s="134"/>
      <c r="J35" s="134"/>
      <c r="K35" s="139">
        <f t="shared" si="11"/>
        <v>0</v>
      </c>
      <c r="L35" s="134"/>
      <c r="M35" s="134"/>
      <c r="N35" s="134"/>
    </row>
    <row r="36" spans="1:14" ht="18">
      <c r="A36" s="148" t="s">
        <v>58</v>
      </c>
      <c r="B36" s="146">
        <f t="shared" si="7"/>
        <v>350495</v>
      </c>
      <c r="C36" s="139">
        <f t="shared" si="9"/>
        <v>208971</v>
      </c>
      <c r="D36" s="134">
        <v>156728</v>
      </c>
      <c r="E36" s="134"/>
      <c r="F36" s="134">
        <v>52243</v>
      </c>
      <c r="G36" s="139">
        <f t="shared" si="10"/>
        <v>141524</v>
      </c>
      <c r="H36" s="134">
        <v>106143</v>
      </c>
      <c r="I36" s="134"/>
      <c r="J36" s="134">
        <v>35381</v>
      </c>
      <c r="K36" s="139">
        <f t="shared" si="11"/>
        <v>0</v>
      </c>
      <c r="L36" s="134"/>
      <c r="M36" s="134"/>
      <c r="N36" s="134"/>
    </row>
    <row r="37" spans="1:15" ht="12.75">
      <c r="A37" s="135" t="s">
        <v>95</v>
      </c>
      <c r="B37" s="146">
        <f>C37+G37+K37</f>
        <v>2352736</v>
      </c>
      <c r="C37" s="140">
        <f aca="true" t="shared" si="12" ref="C37:N37">SUM(C29:C36)</f>
        <v>1159556</v>
      </c>
      <c r="D37" s="136">
        <f t="shared" si="12"/>
        <v>902302</v>
      </c>
      <c r="E37" s="136">
        <f t="shared" si="12"/>
        <v>14761</v>
      </c>
      <c r="F37" s="136">
        <f>SUM(F29:F36)</f>
        <v>242493</v>
      </c>
      <c r="G37" s="140">
        <f t="shared" si="12"/>
        <v>918380</v>
      </c>
      <c r="H37" s="136">
        <f t="shared" si="12"/>
        <v>849631</v>
      </c>
      <c r="I37" s="136">
        <f t="shared" si="12"/>
        <v>21248</v>
      </c>
      <c r="J37" s="136">
        <f t="shared" si="12"/>
        <v>47501</v>
      </c>
      <c r="K37" s="140">
        <f t="shared" si="12"/>
        <v>274800</v>
      </c>
      <c r="L37" s="136">
        <f t="shared" si="12"/>
        <v>259770</v>
      </c>
      <c r="M37" s="136">
        <f t="shared" si="12"/>
        <v>0</v>
      </c>
      <c r="N37" s="136">
        <f t="shared" si="12"/>
        <v>15030</v>
      </c>
      <c r="O37" s="130">
        <f>SUM(B29:B36)</f>
        <v>2352736</v>
      </c>
    </row>
    <row r="38" spans="1:14" ht="15.75">
      <c r="A38" s="137" t="s">
        <v>74</v>
      </c>
      <c r="B38" s="146">
        <f>C38+G38+K38</f>
        <v>4374242</v>
      </c>
      <c r="C38" s="141">
        <f aca="true" t="shared" si="13" ref="C38:N38">C28+C37</f>
        <v>2092721</v>
      </c>
      <c r="D38" s="138">
        <f t="shared" si="13"/>
        <v>1695493</v>
      </c>
      <c r="E38" s="138">
        <f t="shared" si="13"/>
        <v>154735</v>
      </c>
      <c r="F38" s="138">
        <f t="shared" si="13"/>
        <v>242493</v>
      </c>
      <c r="G38" s="141">
        <f t="shared" si="13"/>
        <v>2006721</v>
      </c>
      <c r="H38" s="138">
        <f t="shared" si="13"/>
        <v>1774721</v>
      </c>
      <c r="I38" s="138">
        <f t="shared" si="13"/>
        <v>184499</v>
      </c>
      <c r="J38" s="138">
        <f t="shared" si="13"/>
        <v>47501</v>
      </c>
      <c r="K38" s="141">
        <f t="shared" si="13"/>
        <v>274800</v>
      </c>
      <c r="L38" s="138">
        <f t="shared" si="13"/>
        <v>259770</v>
      </c>
      <c r="M38" s="138">
        <f t="shared" si="13"/>
        <v>0</v>
      </c>
      <c r="N38" s="138">
        <f t="shared" si="13"/>
        <v>15030</v>
      </c>
    </row>
  </sheetData>
  <sheetProtection/>
  <mergeCells count="7">
    <mergeCell ref="C2:F2"/>
    <mergeCell ref="G2:J2"/>
    <mergeCell ref="K2:N2"/>
    <mergeCell ref="C21:F21"/>
    <mergeCell ref="C22:F22"/>
    <mergeCell ref="G22:J22"/>
    <mergeCell ref="K22:N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2013-08-22T07:07:55Z</cp:lastPrinted>
  <dcterms:created xsi:type="dcterms:W3CDTF">2002-11-07T10:43:12Z</dcterms:created>
  <dcterms:modified xsi:type="dcterms:W3CDTF">2013-08-22T07:43:29Z</dcterms:modified>
  <cp:category/>
  <cp:version/>
  <cp:contentType/>
  <cp:contentStatus/>
</cp:coreProperties>
</file>