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Tab 4" sheetId="1" r:id="rId1"/>
    <sheet name="Tab 4a" sheetId="2" r:id="rId2"/>
  </sheets>
  <definedNames>
    <definedName name="_xlnm.Print_Titles" localSheetId="0">'Tab 4'!$8:$8</definedName>
    <definedName name="_xlnm.Print_Titles" localSheetId="1">'Tab 4a'!$9:$9</definedName>
  </definedNames>
  <calcPr fullCalcOnLoad="1"/>
</workbook>
</file>

<file path=xl/sharedStrings.xml><?xml version="1.0" encoding="utf-8"?>
<sst xmlns="http://schemas.openxmlformats.org/spreadsheetml/2006/main" count="390" uniqueCount="199">
  <si>
    <t>Rady Gminy Lesznowola</t>
  </si>
  <si>
    <t>Dział</t>
  </si>
  <si>
    <t>Rozdział</t>
  </si>
  <si>
    <t>Kwota /zł/</t>
  </si>
  <si>
    <t>§</t>
  </si>
  <si>
    <t>Garbatka</t>
  </si>
  <si>
    <t>Magdalenka</t>
  </si>
  <si>
    <t>Mroków</t>
  </si>
  <si>
    <t>Stara Iwiczna</t>
  </si>
  <si>
    <t>Stefanowo</t>
  </si>
  <si>
    <t>Mysiadło</t>
  </si>
  <si>
    <t>Lesznowola</t>
  </si>
  <si>
    <t>Jazgarzewszczyzna</t>
  </si>
  <si>
    <t>Janczewice</t>
  </si>
  <si>
    <t>Łazy II</t>
  </si>
  <si>
    <t>Marysin</t>
  </si>
  <si>
    <t>Nowa Iwiczna</t>
  </si>
  <si>
    <t>Podolszyn</t>
  </si>
  <si>
    <t>Zamienie</t>
  </si>
  <si>
    <t>Jabłonowo</t>
  </si>
  <si>
    <t>Nowa Wola</t>
  </si>
  <si>
    <t>Łazy</t>
  </si>
  <si>
    <t>RAZEM FUNDUSZ SOŁECKI</t>
  </si>
  <si>
    <t xml:space="preserve">Wola Mrokowska </t>
  </si>
  <si>
    <t>Władysławów</t>
  </si>
  <si>
    <t>Wólka Kosowska</t>
  </si>
  <si>
    <t>Zgorzała</t>
  </si>
  <si>
    <t>Remont tablicy informacyjnej</t>
  </si>
  <si>
    <t>Rekultywacja nawierzchni boiska</t>
  </si>
  <si>
    <t>010</t>
  </si>
  <si>
    <t>01010</t>
  </si>
  <si>
    <t xml:space="preserve">Razem </t>
  </si>
  <si>
    <t>Razem</t>
  </si>
  <si>
    <t>Zakup siłowni zewnętrznych i zestawu do ćwiczeń street workout</t>
  </si>
  <si>
    <t>Konserwacja rowów przydrożnych</t>
  </si>
  <si>
    <t>Zakup wyposażenia dla OSP Mroków</t>
  </si>
  <si>
    <t>Projekt budowy drogi na działce nr 44/4 i 22/6 wraz z odwodnieniem</t>
  </si>
  <si>
    <t xml:space="preserve">Zakup wyposażenia do świetlicy </t>
  </si>
  <si>
    <t>Obsługa i konserwacja zamiatarki</t>
  </si>
  <si>
    <t>Wykonanie tablic upamiętniających osoby pomordowane podczas II woj. światowej</t>
  </si>
  <si>
    <t>Wykonanie tablicy z planem sołectwa</t>
  </si>
  <si>
    <t>Organizacja zawodów sportowych</t>
  </si>
  <si>
    <t>Renowacja rowu wzdłuż ul. Szkolnej</t>
  </si>
  <si>
    <t>Sołectwo</t>
  </si>
  <si>
    <t>Przedsięwzięcie</t>
  </si>
  <si>
    <t>Zakup tablicy multymedialnej do Zespołu Szkół Publicznych w Mrokowie</t>
  </si>
  <si>
    <t>Zakup pomocy dydaktycznych do przedszkola w Jastrzębcu</t>
  </si>
  <si>
    <t>Zakup zestawu urządzeń do zabawy dla dzieci na plac zabaw przy przedszkolu w Jastrzębcu</t>
  </si>
  <si>
    <t>Konserwacja ławek przy stawie</t>
  </si>
  <si>
    <t>Projekt i budowa alejek (ciągów pieszych) na terenie komunalnym przy stawie</t>
  </si>
  <si>
    <t>Remont tablic sołeckich</t>
  </si>
  <si>
    <t>Nativer spiker szkoły podstawowej</t>
  </si>
  <si>
    <t xml:space="preserve">Zakup urządzeń siłowych dla dorosłych </t>
  </si>
  <si>
    <t>Zakup wiaty przystankowej w Jazgarzewszczyźnie</t>
  </si>
  <si>
    <t xml:space="preserve">Nasadzenie zieleni w sołectwie </t>
  </si>
  <si>
    <t>Projekt i budowa  oświetlenia ul. Alternatywy (punkty świetlne)</t>
  </si>
  <si>
    <t>Projekt  oświetlenia ul. Makowej                       (punkty świetlne)</t>
  </si>
  <si>
    <t>Zakup siłowni do świetlicy w Łazach II</t>
  </si>
  <si>
    <t xml:space="preserve">Zakup zamiatarki chodników </t>
  </si>
  <si>
    <t>Pielęgnacja terenów zielonych</t>
  </si>
  <si>
    <t xml:space="preserve">Nasadzenie zieleni </t>
  </si>
  <si>
    <t>Zakup umundurowania i sprzętu bojowego dla OSP Mroków</t>
  </si>
  <si>
    <t>Nasadzenie zieleni na skwerze</t>
  </si>
  <si>
    <t>Zakup altany na skwerku zielonym</t>
  </si>
  <si>
    <t>Badanie słuchu dla dzieci klas pierwszych w szkole w Mysiadle</t>
  </si>
  <si>
    <t>Zagospodarowanie pomieszczeń piwnicznych  (malowanie ) w Centrum Integracji Społecznej</t>
  </si>
  <si>
    <t>Instalacja monitoringu na terenie Zespołu Szkół Publicznych w Nowej Iwicznej</t>
  </si>
  <si>
    <t>Organizacja zajęć artystycznych dla dzieci</t>
  </si>
  <si>
    <t>Organizacja zajęć z zakresu gimnastyki korekcyjnej dla dzieci</t>
  </si>
  <si>
    <t>Nasadzenie zieleni</t>
  </si>
  <si>
    <t>Inwenteryzacja przyrodnicza wsi Stefanowo i Jabłonowo - Dotyczy kształtowania ładu przestrzennego, ochrony środowiska i przyrody, edukacji ekologicznej i rozwoju turystyki</t>
  </si>
  <si>
    <t xml:space="preserve">Remont ulicy Granicznej </t>
  </si>
  <si>
    <t xml:space="preserve">Założenie strony internetowej dla Sołectwa </t>
  </si>
  <si>
    <t>Wilcza Góra</t>
  </si>
  <si>
    <t>Zakup nagród na konkurs "Najładniejsza posesja"</t>
  </si>
  <si>
    <t>Zakup sprzętu bojowego i umundurowania dla OSP Mroków</t>
  </si>
  <si>
    <t>Remont zewnętrznej strony budynku świetlicy</t>
  </si>
  <si>
    <t>Naprawa sprzętu stanowiącego wyposażenie OSP Mroków</t>
  </si>
  <si>
    <t>Wymiana drzwi do świetlicy GOK</t>
  </si>
  <si>
    <t>Wymiana furtki w ogrodzeniu boiska</t>
  </si>
  <si>
    <t>Wykonanie badań związanych z założeniem wentylacji w świetlicy</t>
  </si>
  <si>
    <t xml:space="preserve">Wykonanie wentylacji w świetlicy </t>
  </si>
  <si>
    <t>Remont świetlicy (wykonanie izolacji fundamentów  i odgrzybienie)</t>
  </si>
  <si>
    <t>Wólka Kosowsaka</t>
  </si>
  <si>
    <t xml:space="preserve">Zakup sprzętu audio-wideo, lodówki do świetlicy </t>
  </si>
  <si>
    <t>Zakup urządzeń siłowych na boisko</t>
  </si>
  <si>
    <t>Organizacja turnieju piłki nożnej dla dzieci</t>
  </si>
  <si>
    <t>Organizacja turnieju piłki nożnej dla dorosłych</t>
  </si>
  <si>
    <t>Zakup grila i ławek na teren przy boisku</t>
  </si>
  <si>
    <t>Ogrodzenie terenu przy boisku z przeznaczeniem na ognisko i gril</t>
  </si>
  <si>
    <t>Wola Mrokowska</t>
  </si>
  <si>
    <t>Organizacja zajęć gimnastycznych na basenie dla dorosłych</t>
  </si>
  <si>
    <t>Zakup wyposażenia bojowego dla OSP Mroków</t>
  </si>
  <si>
    <t>Zakup strojów dla zespołu folklorystycznego "Mrokowiacy"</t>
  </si>
  <si>
    <t>Zatrudnienie nauczyciela języka obcego Native spiker w szkole w Mysiadle</t>
  </si>
  <si>
    <t>Organizacja Dnia Sprzątanie Mysiadła (worki, rękawice)</t>
  </si>
  <si>
    <t>Projekt i budowa oświetlenia wokół stawu od ulicy Osiedlowej (punkty świetlne)</t>
  </si>
  <si>
    <t>Spotkanie mieszkańców pod nazwą "Wieczór z kolędą" - obrzęd wigiliny z udziałem zespołu folklorystycznego "Tęcza", wykonanie potraw przez mieszkańców z zakupionych produktów</t>
  </si>
  <si>
    <t>Zakup nagród na konkursy organizowane w Mysiadle na "Dzień Sportu"</t>
  </si>
  <si>
    <t xml:space="preserve">Organizacja zajęć sportowych dla mieszkańców </t>
  </si>
  <si>
    <t>Remont tablic sołeckich - odnowienie</t>
  </si>
  <si>
    <t>Organizacja zajęć artystycznych dla dzieci w szkole w Nowej Iwicznej</t>
  </si>
  <si>
    <t>Wykonanie przeglądu dentystycznego dla dzieci w szkole w Nowej Iwicznej</t>
  </si>
  <si>
    <t>Wykonanie tabliczek porządkowych na terenie Sołectwa</t>
  </si>
  <si>
    <t>Projekt budowy kanalizacji deszczowej ulic: Krótkiej, Wiśniowqej, Syna Pułku, Rekreacyjnej i drogi 160/5</t>
  </si>
  <si>
    <t xml:space="preserve">Zakup dwóch nowych tablic informacyjnych </t>
  </si>
  <si>
    <t>Zakup wyposażenia do świetlicy (mebli itp.)</t>
  </si>
  <si>
    <t>Zakup sprzętu multimedialnego do świetlicy</t>
  </si>
  <si>
    <t>Projekt budowy oświetlenia ul. Melonowej w Wólce Kosowskiej (punkty świetlne)</t>
  </si>
  <si>
    <t>Zakup wyposażenia do świetlicy (stołów, krzeseł itp.)</t>
  </si>
  <si>
    <t xml:space="preserve">Zakup strojów sportowych </t>
  </si>
  <si>
    <t>PRI</t>
  </si>
  <si>
    <t>RDM</t>
  </si>
  <si>
    <t>Jednostka realizująca przedsię wzięcie</t>
  </si>
  <si>
    <t>ZOPO</t>
  </si>
  <si>
    <t>GOK</t>
  </si>
  <si>
    <t>CS</t>
  </si>
  <si>
    <t>Promocja</t>
  </si>
  <si>
    <t>Zakup nagród na zawody sportowe</t>
  </si>
  <si>
    <t xml:space="preserve">Mroków </t>
  </si>
  <si>
    <t>ROŚ</t>
  </si>
  <si>
    <t>Wykonanie dwóch  tablic informacyjnych</t>
  </si>
  <si>
    <t>OGÓŁEM DZIAŁ  600</t>
  </si>
  <si>
    <t>OGÓŁEM  DZIAŁ 010</t>
  </si>
  <si>
    <t>OGÓŁEM DZIAŁ  700</t>
  </si>
  <si>
    <t>OGÓŁEM DZIAŁ  710</t>
  </si>
  <si>
    <t>Razem § 4300</t>
  </si>
  <si>
    <t>OGÓŁEM DZIAŁ  750</t>
  </si>
  <si>
    <t>Organizacja zajęć z zakresu profilaktyki i przestępczości , uzależnień dla dzieci i młodzieży</t>
  </si>
  <si>
    <t xml:space="preserve">Nowa Iwiczna </t>
  </si>
  <si>
    <t>OGÓŁEM DZIAŁ  754</t>
  </si>
  <si>
    <t>OGÓŁEM DZIAŁ  801</t>
  </si>
  <si>
    <t>OGÓŁEM DZIAŁ  900</t>
  </si>
  <si>
    <t xml:space="preserve"> </t>
  </si>
  <si>
    <t>OGÓŁEM DZIAŁ  921</t>
  </si>
  <si>
    <t>OGÓŁEM DZIAŁ  926</t>
  </si>
  <si>
    <t>Kosów - Projekt budowy kanalizacji ul. Podleśnej</t>
  </si>
  <si>
    <t>Projekt budowy ul. Górskiego  na terenie sołectwa Mroków (przedsięwzięcie wspólne z Wolą Mrokowską) ulica łączy się z ul. Łączną</t>
  </si>
  <si>
    <t xml:space="preserve">Projek budowy ul.  Łącznej na terenie sołectwa Wola Mrokowska - (Przedsięwzięcie wspólne z Mrokowem)- ulica łączy się z ul. Górskiego </t>
  </si>
  <si>
    <t>Projekt rozbudowy ul. Kieleckiej  (od  ul. Krasickiego na terenie sołectwa Nowa Iwiczna)- przedsięwzięcie wspólne ze Starą Iwiczną- drogi łączą się</t>
  </si>
  <si>
    <t>Projekt rozbudowy ul. Kieleckiej  (od  ul. Słonecznej na terenie sołectwa Stara Iwiczna)- przedsięwzięcie wspólne ze Nową Iwiczną- drogi łączą się</t>
  </si>
  <si>
    <t>Gospod Komunalna</t>
  </si>
  <si>
    <t>Gosp. Komunal</t>
  </si>
  <si>
    <t>Organizacja zajęć gimnastycznych na basenie dla dorosłych mieszkańców Sołectwa- Instruktor</t>
  </si>
  <si>
    <t>Organizacja zajęć z zakresu gimnastyki korekcyjnej dla dzieci - Instruktor</t>
  </si>
  <si>
    <t>Zakup materiałów i napojów</t>
  </si>
  <si>
    <t>Łoziska -Projekt oświetlenia ul. Złotych Łanów (punkty świetlne)</t>
  </si>
  <si>
    <t xml:space="preserve">Projekt i budowa  oświetlenia ul. Leśna (punkty świetlne) w Jazgarzewszczyźnie </t>
  </si>
  <si>
    <t>Tabela Nr 4</t>
  </si>
  <si>
    <t>Tabela Nr 4a</t>
  </si>
  <si>
    <t>Plan wydatków na przedsięwzięcia realizowane w ramach Funduszu Sołeckiego w  2016 roku w układzie działów.</t>
  </si>
  <si>
    <t>Pełnomocnik  Wójta do spraw profilaktyki</t>
  </si>
  <si>
    <t>x )- Przedsiębiorstwa wspólne z sołectwem Mroków, którego celem jest zakup i remont  wyposażenia OSP w Mrokowie</t>
  </si>
  <si>
    <t>y)- W ogólnej kwocie 1.142.875,-zł planowane są :</t>
  </si>
  <si>
    <t>Zakup tablicy z koszem do gry w koszykówkę na gminny plac zabaw</t>
  </si>
  <si>
    <t>Remont ogrodzenia na terenie gminnego placu zabaw</t>
  </si>
  <si>
    <t>Zakup stołu do pingponga i siłowni zewnętrznych  na gminny plac zabaw</t>
  </si>
  <si>
    <t>Zakup zabawek na gminny plac zabaw</t>
  </si>
  <si>
    <t>Instalacja monitoringu na gminnym placu zabaw</t>
  </si>
  <si>
    <t>Zakup urządzeń siłowych na gminny plac zabaw</t>
  </si>
  <si>
    <t>Zakup urządzeń siłowych na gminny plac zabaw przy ulicy Polnej</t>
  </si>
  <si>
    <t>Nasadzenie zieleni na gminnym placu zabaw</t>
  </si>
  <si>
    <t>Zakup sprzętu i zabawek na gminny plac zabaw</t>
  </si>
  <si>
    <t>Zakup sprzętu sportowego na gminny plac zabaw</t>
  </si>
  <si>
    <t>Projekt i budowa oświetlenia gminnego placu zabaw przy świetlicy w Wólce Kosowskiej (punkty świetlne)</t>
  </si>
  <si>
    <t>Nasadzenie drzew na gminne place zabaw</t>
  </si>
  <si>
    <t xml:space="preserve">Zmiany </t>
  </si>
  <si>
    <t>Kwota po zmianach</t>
  </si>
  <si>
    <t>Zakup wyposażenia (krzeseł, luster, żarówek) itp. do budynku Centrum Integracji Społecznej</t>
  </si>
  <si>
    <r>
      <t xml:space="preserve">Sołectwo    </t>
    </r>
    <r>
      <rPr>
        <b/>
        <sz val="10"/>
        <rFont val="Calibri"/>
        <family val="2"/>
      </rPr>
      <t>§</t>
    </r>
  </si>
  <si>
    <t>Plan wydatków na przedsięwzięcia realizowane w ramach Funduszu Sołeckiego w Sołectwach                                                                   w  2016 roku - po zmianach</t>
  </si>
  <si>
    <t>Projekt budowy wodociągu i ul. Górskiego i Łącznej (Przedsięwzięcie wspólne z Wolaą Mrokowską)</t>
  </si>
  <si>
    <t>Projekt budowy wodociągu i ul. Górskiego i Łącznej (Przedsięwzięcie wspólne z Mrokowem)</t>
  </si>
  <si>
    <r>
      <t xml:space="preserve">Razem fundusz sołecki </t>
    </r>
    <r>
      <rPr>
        <b/>
        <vertAlign val="superscript"/>
        <sz val="9"/>
        <rFont val="Cambria"/>
        <family val="1"/>
      </rPr>
      <t>y)</t>
    </r>
  </si>
  <si>
    <r>
      <t xml:space="preserve">Komendant Gminny OSP </t>
    </r>
    <r>
      <rPr>
        <vertAlign val="superscript"/>
        <sz val="8"/>
        <rFont val="Cambria"/>
        <family val="1"/>
      </rPr>
      <t>X</t>
    </r>
  </si>
  <si>
    <r>
      <t xml:space="preserve">Razem </t>
    </r>
    <r>
      <rPr>
        <sz val="8"/>
        <rFont val="Calibri"/>
        <family val="2"/>
      </rPr>
      <t>§ 4300</t>
    </r>
  </si>
  <si>
    <r>
      <t xml:space="preserve">Razem </t>
    </r>
    <r>
      <rPr>
        <sz val="8"/>
        <rFont val="Calibri"/>
        <family val="2"/>
      </rPr>
      <t>§ 6050</t>
    </r>
  </si>
  <si>
    <r>
      <t xml:space="preserve">Razem </t>
    </r>
    <r>
      <rPr>
        <sz val="8"/>
        <rFont val="Calibri"/>
        <family val="2"/>
      </rPr>
      <t>§ 4110</t>
    </r>
  </si>
  <si>
    <r>
      <t xml:space="preserve">Razem </t>
    </r>
    <r>
      <rPr>
        <sz val="8"/>
        <rFont val="Calibri"/>
        <family val="2"/>
      </rPr>
      <t>§ 4120</t>
    </r>
  </si>
  <si>
    <r>
      <t xml:space="preserve">Razem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4170</t>
    </r>
  </si>
  <si>
    <r>
      <t xml:space="preserve">Razem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4300</t>
    </r>
  </si>
  <si>
    <r>
      <t xml:space="preserve">Razem </t>
    </r>
    <r>
      <rPr>
        <b/>
        <sz val="8"/>
        <rFont val="Calibri"/>
        <family val="2"/>
      </rPr>
      <t>§ 4210</t>
    </r>
  </si>
  <si>
    <r>
      <t xml:space="preserve">Razem </t>
    </r>
    <r>
      <rPr>
        <b/>
        <sz val="8"/>
        <rFont val="Calibri"/>
        <family val="2"/>
      </rPr>
      <t>§ 4270</t>
    </r>
  </si>
  <si>
    <r>
      <t xml:space="preserve">Razem </t>
    </r>
    <r>
      <rPr>
        <b/>
        <sz val="8"/>
        <rFont val="Calibri"/>
        <family val="2"/>
      </rPr>
      <t>§ 4300</t>
    </r>
  </si>
  <si>
    <r>
      <t xml:space="preserve">Razem </t>
    </r>
    <r>
      <rPr>
        <b/>
        <sz val="8"/>
        <rFont val="Calibri"/>
        <family val="2"/>
      </rPr>
      <t>§ 6060</t>
    </r>
  </si>
  <si>
    <r>
      <t xml:space="preserve">Razem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4110</t>
    </r>
  </si>
  <si>
    <r>
      <t xml:space="preserve">Razem </t>
    </r>
    <r>
      <rPr>
        <b/>
        <sz val="8"/>
        <rFont val="Calibri"/>
        <family val="2"/>
      </rPr>
      <t>§ 4120</t>
    </r>
  </si>
  <si>
    <r>
      <t xml:space="preserve">Razem </t>
    </r>
    <r>
      <rPr>
        <b/>
        <sz val="8"/>
        <rFont val="Calibri"/>
        <family val="2"/>
      </rPr>
      <t>§ 4170</t>
    </r>
  </si>
  <si>
    <r>
      <t xml:space="preserve">Razem </t>
    </r>
    <r>
      <rPr>
        <b/>
        <sz val="8"/>
        <rFont val="Calibri"/>
        <family val="2"/>
      </rPr>
      <t>§ 4190</t>
    </r>
  </si>
  <si>
    <r>
      <t xml:space="preserve">Razem </t>
    </r>
    <r>
      <rPr>
        <b/>
        <sz val="8"/>
        <rFont val="Calibri"/>
        <family val="2"/>
      </rPr>
      <t>§ 6050</t>
    </r>
  </si>
  <si>
    <r>
      <t xml:space="preserve">Razem </t>
    </r>
    <r>
      <rPr>
        <i/>
        <sz val="8"/>
        <rFont val="Calibri"/>
        <family val="2"/>
      </rPr>
      <t>§</t>
    </r>
    <r>
      <rPr>
        <i/>
        <sz val="8"/>
        <rFont val="Cambria"/>
        <family val="1"/>
      </rPr>
      <t xml:space="preserve"> 4270</t>
    </r>
  </si>
  <si>
    <r>
      <t xml:space="preserve">Razen </t>
    </r>
    <r>
      <rPr>
        <i/>
        <sz val="8"/>
        <rFont val="Calibri"/>
        <family val="2"/>
      </rPr>
      <t>§</t>
    </r>
    <r>
      <rPr>
        <i/>
        <sz val="8"/>
        <rFont val="Cambria"/>
        <family val="1"/>
      </rPr>
      <t xml:space="preserve"> 4210</t>
    </r>
  </si>
  <si>
    <t>Inwenteryzacja przyrodnicza wsi Stefanowo  - Dotyczy kształtowania ładu przestrzennego, ochrony środowiska i przyrody, edukacji ekologicznej i rozwoju turystyki</t>
  </si>
  <si>
    <t>Budowa oświetlenia na drodze nr 48/1 i 47/1 w Kolonii Warszawskiej  w sołectwie Jabłonowo - punkty świetlne</t>
  </si>
  <si>
    <t>do Uchwały Nr 205/XVI/2016</t>
  </si>
  <si>
    <t>z dnia 24 lutego 2016 r.</t>
  </si>
  <si>
    <t>T</t>
  </si>
  <si>
    <t>- wydatki majątkowe   637.168,-zł</t>
  </si>
  <si>
    <t>- wydatki bieżące    505.707,-zł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</si>
</sst>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_-* #,##0.0\ _z_ł_-;\-* #,##0.0\ _z_ł_-;_-* &quot;-&quot;??\ _z_ł_-;_-@_-"/>
    <numFmt numFmtId="172" formatCode="_-* #,##0\ _z_ł_-;\-* #,##0\ _z_ł_-;_-* &quot;-&quot;??\ _z_ł_-;_-@_-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sz val="8"/>
      <name val="Cambria"/>
      <family val="1"/>
    </font>
    <font>
      <b/>
      <vertAlign val="superscript"/>
      <sz val="9"/>
      <name val="Cambria"/>
      <family val="1"/>
    </font>
    <font>
      <vertAlign val="superscript"/>
      <sz val="8"/>
      <name val="Cambria"/>
      <family val="1"/>
    </font>
    <font>
      <sz val="8"/>
      <name val="Calibri"/>
      <family val="2"/>
    </font>
    <font>
      <sz val="8"/>
      <name val="Cambria"/>
      <family val="1"/>
    </font>
    <font>
      <b/>
      <sz val="8"/>
      <name val="Calibri"/>
      <family val="2"/>
    </font>
    <font>
      <i/>
      <sz val="8"/>
      <name val="Calibri"/>
      <family val="2"/>
    </font>
    <font>
      <i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3" fillId="0" borderId="10" xfId="0" applyFont="1" applyBorder="1" applyAlignment="1" quotePrefix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 quotePrefix="1">
      <alignment horizontal="center" vertical="center"/>
    </xf>
    <xf numFmtId="0" fontId="36" fillId="0" borderId="10" xfId="0" applyFont="1" applyBorder="1" applyAlignment="1">
      <alignment horizontal="left" vertical="center"/>
    </xf>
    <xf numFmtId="3" fontId="3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12" xfId="0" applyFont="1" applyBorder="1" applyAlignment="1" quotePrefix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3" fontId="35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36" fillId="0" borderId="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13" xfId="0" applyFont="1" applyBorder="1" applyAlignment="1" quotePrefix="1">
      <alignment horizontal="center" vertical="center"/>
    </xf>
    <xf numFmtId="0" fontId="33" fillId="0" borderId="13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33" fillId="0" borderId="15" xfId="0" applyFont="1" applyBorder="1" applyAlignment="1" quotePrefix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wrapText="1"/>
    </xf>
    <xf numFmtId="3" fontId="33" fillId="0" borderId="15" xfId="0" applyNumberFormat="1" applyFont="1" applyBorder="1" applyAlignment="1">
      <alignment horizontal="center" vertical="center"/>
    </xf>
    <xf numFmtId="0" fontId="35" fillId="0" borderId="11" xfId="0" applyFont="1" applyBorder="1" applyAlignment="1" quotePrefix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1" xfId="0" applyFont="1" applyBorder="1" applyAlignment="1">
      <alignment horizontal="left"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3" fontId="33" fillId="0" borderId="11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3" fontId="35" fillId="0" borderId="0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6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left" vertical="center" wrapText="1"/>
    </xf>
    <xf numFmtId="0" fontId="10" fillId="0" borderId="10" xfId="0" applyFont="1" applyBorder="1" applyAlignment="1" quotePrefix="1">
      <alignment horizontal="left" vertical="center" wrapText="1"/>
    </xf>
    <xf numFmtId="3" fontId="1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3" fontId="38" fillId="0" borderId="0" xfId="0" applyNumberFormat="1" applyFont="1" applyAlignment="1">
      <alignment/>
    </xf>
    <xf numFmtId="0" fontId="3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 quotePrefix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left" vertical="center"/>
    </xf>
    <xf numFmtId="3" fontId="1" fillId="34" borderId="17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6" fillId="0" borderId="14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3" fontId="35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8" fillId="0" borderId="0" xfId="0" applyFont="1" applyAlignment="1" quotePrefix="1">
      <alignment horizontal="left" vertical="center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84">
      <selection activeCell="H8" sqref="H8:L8"/>
    </sheetView>
  </sheetViews>
  <sheetFormatPr defaultColWidth="9.140625" defaultRowHeight="12.75"/>
  <cols>
    <col min="1" max="1" width="7.28125" style="0" customWidth="1"/>
    <col min="4" max="4" width="34.8515625" style="0" customWidth="1"/>
    <col min="6" max="6" width="7.28125" style="0" customWidth="1"/>
    <col min="7" max="7" width="9.8515625" style="0" bestFit="1" customWidth="1"/>
  </cols>
  <sheetData>
    <row r="1" spans="1:7" ht="15" customHeight="1">
      <c r="A1" s="1"/>
      <c r="B1" s="1"/>
      <c r="C1" s="1"/>
      <c r="D1" s="2"/>
      <c r="E1" s="12" t="s">
        <v>148</v>
      </c>
      <c r="F1" s="13"/>
      <c r="G1" s="13"/>
    </row>
    <row r="2" spans="1:7" ht="12" customHeight="1">
      <c r="A2" s="1"/>
      <c r="B2" s="1"/>
      <c r="C2" s="1"/>
      <c r="D2" s="3"/>
      <c r="E2" s="14" t="s">
        <v>194</v>
      </c>
      <c r="F2" s="15"/>
      <c r="G2" s="15"/>
    </row>
    <row r="3" spans="1:7" ht="12" customHeight="1">
      <c r="A3" s="1"/>
      <c r="B3" s="1"/>
      <c r="C3" s="1"/>
      <c r="D3" s="3"/>
      <c r="E3" s="14" t="s">
        <v>0</v>
      </c>
      <c r="F3" s="15"/>
      <c r="G3" s="15"/>
    </row>
    <row r="4" spans="1:7" ht="12" customHeight="1">
      <c r="A4" s="1"/>
      <c r="B4" s="1"/>
      <c r="C4" s="1"/>
      <c r="D4" s="3"/>
      <c r="E4" s="14" t="s">
        <v>195</v>
      </c>
      <c r="F4" s="15"/>
      <c r="G4" s="15"/>
    </row>
    <row r="5" spans="1:7" ht="4.5" customHeight="1">
      <c r="A5" s="1"/>
      <c r="B5" s="1"/>
      <c r="C5" s="1"/>
      <c r="D5" s="1"/>
      <c r="E5" s="1"/>
      <c r="F5" s="11"/>
      <c r="G5" s="11"/>
    </row>
    <row r="6" spans="1:7" ht="31.5" customHeight="1">
      <c r="A6" s="162" t="s">
        <v>170</v>
      </c>
      <c r="B6" s="170"/>
      <c r="C6" s="170"/>
      <c r="D6" s="170"/>
      <c r="E6" s="170"/>
      <c r="F6" s="170"/>
      <c r="G6" s="170"/>
    </row>
    <row r="7" spans="1:7" ht="6.75" customHeight="1">
      <c r="A7" s="163"/>
      <c r="B7" s="163"/>
      <c r="C7" s="163"/>
      <c r="D7" s="163"/>
      <c r="E7" s="163"/>
      <c r="F7" s="77"/>
      <c r="G7" s="77"/>
    </row>
    <row r="8" spans="1:7" ht="28.5" customHeight="1">
      <c r="A8" s="83" t="s">
        <v>1</v>
      </c>
      <c r="B8" s="83" t="s">
        <v>2</v>
      </c>
      <c r="C8" s="16" t="s">
        <v>169</v>
      </c>
      <c r="D8" s="84" t="s">
        <v>44</v>
      </c>
      <c r="E8" s="80" t="s">
        <v>3</v>
      </c>
      <c r="F8" s="80" t="s">
        <v>166</v>
      </c>
      <c r="G8" s="80" t="s">
        <v>167</v>
      </c>
    </row>
    <row r="9" spans="1:7" ht="14.25" customHeight="1">
      <c r="A9" s="36">
        <v>1</v>
      </c>
      <c r="B9" s="4"/>
      <c r="C9" s="78" t="s">
        <v>5</v>
      </c>
      <c r="D9" s="6"/>
      <c r="E9" s="20"/>
      <c r="F9" s="20"/>
      <c r="G9" s="20"/>
    </row>
    <row r="10" spans="1:7" ht="15" customHeight="1">
      <c r="A10" s="17">
        <v>754</v>
      </c>
      <c r="B10" s="17">
        <v>75412</v>
      </c>
      <c r="C10" s="18">
        <v>4210</v>
      </c>
      <c r="D10" s="19" t="s">
        <v>35</v>
      </c>
      <c r="E10" s="20">
        <v>5100</v>
      </c>
      <c r="F10" s="20"/>
      <c r="G10" s="20">
        <f>E10+F10</f>
        <v>5100</v>
      </c>
    </row>
    <row r="11" spans="1:7" ht="27" customHeight="1">
      <c r="A11" s="17">
        <v>801</v>
      </c>
      <c r="B11" s="17">
        <v>80101</v>
      </c>
      <c r="C11" s="18">
        <v>4240</v>
      </c>
      <c r="D11" s="19" t="s">
        <v>45</v>
      </c>
      <c r="E11" s="20">
        <v>7000</v>
      </c>
      <c r="F11" s="20"/>
      <c r="G11" s="20">
        <f>E11+F11</f>
        <v>7000</v>
      </c>
    </row>
    <row r="12" spans="1:7" ht="27.75" customHeight="1">
      <c r="A12" s="4">
        <v>801</v>
      </c>
      <c r="B12" s="4">
        <v>80104</v>
      </c>
      <c r="C12" s="5">
        <v>4240</v>
      </c>
      <c r="D12" s="6" t="s">
        <v>46</v>
      </c>
      <c r="E12" s="20">
        <v>3000</v>
      </c>
      <c r="F12" s="20"/>
      <c r="G12" s="20">
        <f>E12+F12</f>
        <v>3000</v>
      </c>
    </row>
    <row r="13" spans="1:9" ht="44.25" customHeight="1">
      <c r="A13" s="4">
        <v>801</v>
      </c>
      <c r="B13" s="4">
        <v>80104</v>
      </c>
      <c r="C13" s="5">
        <v>6060</v>
      </c>
      <c r="D13" s="6" t="s">
        <v>47</v>
      </c>
      <c r="E13" s="20">
        <v>10000</v>
      </c>
      <c r="F13" s="20"/>
      <c r="G13" s="20">
        <f>E13+F13</f>
        <v>10000</v>
      </c>
      <c r="I13" t="s">
        <v>196</v>
      </c>
    </row>
    <row r="14" spans="1:7" ht="15" customHeight="1">
      <c r="A14" s="4">
        <v>926</v>
      </c>
      <c r="B14" s="4">
        <v>92605</v>
      </c>
      <c r="C14" s="5">
        <v>6060</v>
      </c>
      <c r="D14" s="19" t="s">
        <v>52</v>
      </c>
      <c r="E14" s="20">
        <v>12000</v>
      </c>
      <c r="F14" s="20"/>
      <c r="G14" s="20">
        <f>E14+F14</f>
        <v>12000</v>
      </c>
    </row>
    <row r="15" spans="1:7" ht="12" customHeight="1">
      <c r="A15" s="7"/>
      <c r="B15" s="164" t="s">
        <v>32</v>
      </c>
      <c r="C15" s="166"/>
      <c r="D15" s="8"/>
      <c r="E15" s="9">
        <f>SUM(E10:E14)</f>
        <v>37100</v>
      </c>
      <c r="F15" s="9">
        <f>SUM(F10:F14)</f>
        <v>0</v>
      </c>
      <c r="G15" s="9">
        <f>SUM(G10:G14)</f>
        <v>37100</v>
      </c>
    </row>
    <row r="16" spans="1:7" s="21" customFormat="1" ht="5.25" customHeight="1">
      <c r="A16" s="59"/>
      <c r="B16" s="59"/>
      <c r="C16" s="60"/>
      <c r="D16" s="61"/>
      <c r="E16" s="62"/>
      <c r="F16" s="62"/>
      <c r="G16" s="62"/>
    </row>
    <row r="17" spans="1:7" ht="15.75">
      <c r="A17" s="36">
        <v>2</v>
      </c>
      <c r="B17" s="4"/>
      <c r="C17" s="78" t="s">
        <v>19</v>
      </c>
      <c r="D17" s="6"/>
      <c r="E17" s="20"/>
      <c r="F17" s="20"/>
      <c r="G17" s="20"/>
    </row>
    <row r="18" spans="1:7" ht="27.75" customHeight="1">
      <c r="A18" s="4">
        <v>600</v>
      </c>
      <c r="B18" s="4">
        <v>60016</v>
      </c>
      <c r="C18" s="5">
        <v>6050</v>
      </c>
      <c r="D18" s="6" t="s">
        <v>36</v>
      </c>
      <c r="E18" s="20">
        <v>53168</v>
      </c>
      <c r="F18" s="20"/>
      <c r="G18" s="20">
        <f>E18+F18</f>
        <v>53168</v>
      </c>
    </row>
    <row r="19" spans="1:7" ht="42" customHeight="1">
      <c r="A19" s="17">
        <v>900</v>
      </c>
      <c r="B19" s="17">
        <v>90015</v>
      </c>
      <c r="C19" s="18">
        <v>6050</v>
      </c>
      <c r="D19" s="19" t="s">
        <v>193</v>
      </c>
      <c r="E19" s="20"/>
      <c r="F19" s="20">
        <v>20000</v>
      </c>
      <c r="G19" s="20">
        <f>E19+F19</f>
        <v>20000</v>
      </c>
    </row>
    <row r="20" spans="1:7" ht="74.25" customHeight="1">
      <c r="A20" s="4">
        <v>900</v>
      </c>
      <c r="B20" s="4">
        <v>90095</v>
      </c>
      <c r="C20" s="5">
        <v>4300</v>
      </c>
      <c r="D20" s="19" t="s">
        <v>70</v>
      </c>
      <c r="E20" s="20">
        <v>20000</v>
      </c>
      <c r="F20" s="20">
        <v>-20000</v>
      </c>
      <c r="G20" s="20">
        <f>E20+F20</f>
        <v>0</v>
      </c>
    </row>
    <row r="21" spans="1:7" ht="12.75" customHeight="1">
      <c r="A21" s="7"/>
      <c r="B21" s="164" t="s">
        <v>31</v>
      </c>
      <c r="C21" s="166"/>
      <c r="D21" s="8"/>
      <c r="E21" s="9">
        <f>SUM(E18:E20)</f>
        <v>73168</v>
      </c>
      <c r="F21" s="9">
        <f>SUM(F18:F20)</f>
        <v>0</v>
      </c>
      <c r="G21" s="9">
        <f>SUM(G18:G20)</f>
        <v>73168</v>
      </c>
    </row>
    <row r="22" spans="1:7" s="21" customFormat="1" ht="6" customHeight="1">
      <c r="A22" s="59"/>
      <c r="B22" s="64"/>
      <c r="C22" s="10"/>
      <c r="D22" s="64"/>
      <c r="E22" s="65"/>
      <c r="F22" s="65"/>
      <c r="G22" s="65"/>
    </row>
    <row r="23" spans="1:7" ht="15" customHeight="1">
      <c r="A23" s="36">
        <v>3</v>
      </c>
      <c r="B23" s="4"/>
      <c r="C23" s="78" t="s">
        <v>13</v>
      </c>
      <c r="D23" s="6"/>
      <c r="E23" s="20"/>
      <c r="F23" s="20"/>
      <c r="G23" s="20"/>
    </row>
    <row r="24" spans="1:7" ht="27.75" customHeight="1">
      <c r="A24" s="4">
        <v>926</v>
      </c>
      <c r="B24" s="4">
        <v>92605</v>
      </c>
      <c r="C24" s="5">
        <v>4210</v>
      </c>
      <c r="D24" s="6" t="s">
        <v>154</v>
      </c>
      <c r="E24" s="20">
        <v>500</v>
      </c>
      <c r="F24" s="20"/>
      <c r="G24" s="20">
        <f>E24+F24</f>
        <v>500</v>
      </c>
    </row>
    <row r="25" spans="1:7" ht="31.5" customHeight="1">
      <c r="A25" s="4">
        <v>926</v>
      </c>
      <c r="B25" s="4">
        <v>90605</v>
      </c>
      <c r="C25" s="5">
        <v>4300</v>
      </c>
      <c r="D25" s="6" t="s">
        <v>155</v>
      </c>
      <c r="E25" s="20">
        <v>4500</v>
      </c>
      <c r="F25" s="20"/>
      <c r="G25" s="20">
        <f>E25+F25</f>
        <v>4500</v>
      </c>
    </row>
    <row r="26" spans="1:7" ht="27.75" customHeight="1">
      <c r="A26" s="4">
        <v>926</v>
      </c>
      <c r="B26" s="4">
        <v>92605</v>
      </c>
      <c r="C26" s="5">
        <v>6060</v>
      </c>
      <c r="D26" s="6" t="s">
        <v>156</v>
      </c>
      <c r="E26" s="20">
        <v>25000</v>
      </c>
      <c r="F26" s="20"/>
      <c r="G26" s="20">
        <f>E26+F26</f>
        <v>25000</v>
      </c>
    </row>
    <row r="27" spans="1:7" ht="12.75" customHeight="1">
      <c r="A27" s="7"/>
      <c r="B27" s="164" t="s">
        <v>31</v>
      </c>
      <c r="C27" s="166"/>
      <c r="D27" s="8"/>
      <c r="E27" s="9">
        <f>SUM(E24:E26)</f>
        <v>30000</v>
      </c>
      <c r="F27" s="9">
        <f>SUM(F24:F26)</f>
        <v>0</v>
      </c>
      <c r="G27" s="9">
        <f>SUM(G24:G26)</f>
        <v>30000</v>
      </c>
    </row>
    <row r="28" spans="1:7" s="21" customFormat="1" ht="12.75" customHeight="1">
      <c r="A28" s="59"/>
      <c r="B28" s="63"/>
      <c r="C28" s="27"/>
      <c r="D28" s="64"/>
      <c r="E28" s="65"/>
      <c r="F28" s="65"/>
      <c r="G28" s="65"/>
    </row>
    <row r="29" spans="1:7" ht="15" customHeight="1">
      <c r="A29" s="36">
        <v>4</v>
      </c>
      <c r="B29" s="161" t="s">
        <v>12</v>
      </c>
      <c r="C29" s="175"/>
      <c r="D29" s="176"/>
      <c r="E29" s="20"/>
      <c r="F29" s="20"/>
      <c r="G29" s="20"/>
    </row>
    <row r="30" spans="1:7" ht="33.75" customHeight="1">
      <c r="A30" s="4">
        <v>600</v>
      </c>
      <c r="B30" s="4">
        <v>60004</v>
      </c>
      <c r="C30" s="5">
        <v>6060</v>
      </c>
      <c r="D30" s="6" t="s">
        <v>53</v>
      </c>
      <c r="E30" s="20">
        <v>10000</v>
      </c>
      <c r="F30" s="20"/>
      <c r="G30" s="20">
        <f>E30+F30</f>
        <v>10000</v>
      </c>
    </row>
    <row r="31" spans="1:7" ht="27.75" customHeight="1">
      <c r="A31" s="4">
        <v>900</v>
      </c>
      <c r="B31" s="4">
        <v>90015</v>
      </c>
      <c r="C31" s="5">
        <v>6050</v>
      </c>
      <c r="D31" s="6" t="s">
        <v>146</v>
      </c>
      <c r="E31" s="20">
        <v>10000</v>
      </c>
      <c r="F31" s="20"/>
      <c r="G31" s="20">
        <f>E31+F31</f>
        <v>10000</v>
      </c>
    </row>
    <row r="32" spans="1:7" ht="34.5" customHeight="1">
      <c r="A32" s="17">
        <v>900</v>
      </c>
      <c r="B32" s="17">
        <v>90015</v>
      </c>
      <c r="C32" s="18">
        <v>6050</v>
      </c>
      <c r="D32" s="19" t="s">
        <v>147</v>
      </c>
      <c r="E32" s="20">
        <v>45000</v>
      </c>
      <c r="F32" s="20"/>
      <c r="G32" s="20">
        <f>E32+F32</f>
        <v>45000</v>
      </c>
    </row>
    <row r="33" spans="1:7" ht="12.75" customHeight="1">
      <c r="A33" s="7"/>
      <c r="B33" s="164" t="s">
        <v>31</v>
      </c>
      <c r="C33" s="166"/>
      <c r="D33" s="8"/>
      <c r="E33" s="9">
        <f>SUM(E30:E32)</f>
        <v>65000</v>
      </c>
      <c r="F33" s="9">
        <f>SUM(F30:F32)</f>
        <v>0</v>
      </c>
      <c r="G33" s="9">
        <f>SUM(G30:G32)</f>
        <v>65000</v>
      </c>
    </row>
    <row r="34" spans="1:7" ht="15" customHeight="1">
      <c r="A34" s="36">
        <v>5</v>
      </c>
      <c r="B34" s="17"/>
      <c r="C34" s="78" t="s">
        <v>11</v>
      </c>
      <c r="D34" s="19"/>
      <c r="E34" s="20"/>
      <c r="F34" s="20"/>
      <c r="G34" s="20"/>
    </row>
    <row r="35" spans="1:7" ht="9" customHeight="1">
      <c r="A35" s="4"/>
      <c r="B35" s="4"/>
      <c r="C35" s="5"/>
      <c r="D35" s="6"/>
      <c r="E35" s="20"/>
      <c r="F35" s="20"/>
      <c r="G35" s="20"/>
    </row>
    <row r="36" spans="1:7" ht="6.75" customHeight="1">
      <c r="A36" s="4"/>
      <c r="B36" s="4"/>
      <c r="C36" s="5"/>
      <c r="D36" s="6"/>
      <c r="E36" s="20"/>
      <c r="F36" s="20"/>
      <c r="G36" s="20"/>
    </row>
    <row r="37" spans="1:7" ht="12.75" customHeight="1">
      <c r="A37" s="7"/>
      <c r="B37" s="164" t="s">
        <v>31</v>
      </c>
      <c r="C37" s="166"/>
      <c r="D37" s="8"/>
      <c r="E37" s="9">
        <f>SUM(E35:E36)</f>
        <v>0</v>
      </c>
      <c r="F37" s="9"/>
      <c r="G37" s="9"/>
    </row>
    <row r="38" spans="1:7" ht="6.75" customHeight="1">
      <c r="A38" s="22"/>
      <c r="B38" s="22"/>
      <c r="C38" s="23"/>
      <c r="D38" s="24"/>
      <c r="E38" s="25"/>
      <c r="F38" s="25"/>
      <c r="G38" s="25"/>
    </row>
    <row r="39" spans="1:7" ht="15" customHeight="1">
      <c r="A39" s="36">
        <v>6</v>
      </c>
      <c r="B39" s="17"/>
      <c r="C39" s="78" t="s">
        <v>21</v>
      </c>
      <c r="D39" s="19"/>
      <c r="E39" s="20"/>
      <c r="F39" s="20"/>
      <c r="G39" s="20"/>
    </row>
    <row r="40" spans="1:7" ht="12.75" customHeight="1">
      <c r="A40" s="17">
        <v>600</v>
      </c>
      <c r="B40" s="17">
        <v>60016</v>
      </c>
      <c r="C40" s="18">
        <v>4300</v>
      </c>
      <c r="D40" s="19" t="s">
        <v>34</v>
      </c>
      <c r="E40" s="20">
        <v>5000</v>
      </c>
      <c r="F40" s="20"/>
      <c r="G40" s="20">
        <f>E40+F40</f>
        <v>5000</v>
      </c>
    </row>
    <row r="41" spans="1:7" ht="12.75" customHeight="1">
      <c r="A41" s="17">
        <v>754</v>
      </c>
      <c r="B41" s="17">
        <v>75412</v>
      </c>
      <c r="C41" s="18">
        <v>4210</v>
      </c>
      <c r="D41" s="19" t="s">
        <v>92</v>
      </c>
      <c r="E41" s="20">
        <v>5000</v>
      </c>
      <c r="F41" s="20"/>
      <c r="G41" s="20">
        <f>E41+F41</f>
        <v>5000</v>
      </c>
    </row>
    <row r="42" spans="1:7" ht="12.75" customHeight="1">
      <c r="A42" s="4">
        <v>921</v>
      </c>
      <c r="B42" s="4">
        <v>92109</v>
      </c>
      <c r="C42" s="5">
        <v>4210</v>
      </c>
      <c r="D42" s="6" t="s">
        <v>37</v>
      </c>
      <c r="E42" s="20">
        <v>66968</v>
      </c>
      <c r="F42" s="20"/>
      <c r="G42" s="20">
        <f>E42+F42</f>
        <v>66968</v>
      </c>
    </row>
    <row r="43" spans="1:7" ht="12.75" customHeight="1">
      <c r="A43" s="7"/>
      <c r="B43" s="164" t="s">
        <v>32</v>
      </c>
      <c r="C43" s="166"/>
      <c r="D43" s="8"/>
      <c r="E43" s="9">
        <f>SUM(E40:E42)</f>
        <v>76968</v>
      </c>
      <c r="F43" s="9">
        <f>SUM(F40:F42)</f>
        <v>0</v>
      </c>
      <c r="G43" s="9">
        <f>SUM(G40:G42)</f>
        <v>76968</v>
      </c>
    </row>
    <row r="44" spans="1:7" s="21" customFormat="1" ht="5.25" customHeight="1">
      <c r="A44" s="59"/>
      <c r="B44" s="63"/>
      <c r="C44" s="27"/>
      <c r="D44" s="64"/>
      <c r="E44" s="65"/>
      <c r="F44" s="65"/>
      <c r="G44" s="65"/>
    </row>
    <row r="45" spans="1:7" ht="12" customHeight="1">
      <c r="A45" s="36">
        <v>7</v>
      </c>
      <c r="B45" s="4"/>
      <c r="C45" s="78" t="s">
        <v>14</v>
      </c>
      <c r="D45" s="6"/>
      <c r="E45" s="20"/>
      <c r="F45" s="20"/>
      <c r="G45" s="20"/>
    </row>
    <row r="46" spans="1:7" ht="14.25" customHeight="1">
      <c r="A46" s="4">
        <v>600</v>
      </c>
      <c r="B46" s="4">
        <v>60016</v>
      </c>
      <c r="C46" s="5">
        <v>4300</v>
      </c>
      <c r="D46" s="19" t="s">
        <v>34</v>
      </c>
      <c r="E46" s="20">
        <v>10000</v>
      </c>
      <c r="F46" s="20"/>
      <c r="G46" s="20">
        <f aca="true" t="shared" si="0" ref="G46:G51">E46+F46</f>
        <v>10000</v>
      </c>
    </row>
    <row r="47" spans="1:7" ht="14.25" customHeight="1">
      <c r="A47" s="4">
        <v>900</v>
      </c>
      <c r="B47" s="4">
        <v>90004</v>
      </c>
      <c r="C47" s="5">
        <v>4300</v>
      </c>
      <c r="D47" s="6" t="s">
        <v>54</v>
      </c>
      <c r="E47" s="20">
        <v>25352</v>
      </c>
      <c r="F47" s="20"/>
      <c r="G47" s="20">
        <f t="shared" si="0"/>
        <v>25352</v>
      </c>
    </row>
    <row r="48" spans="1:7" ht="27" customHeight="1">
      <c r="A48" s="17">
        <v>900</v>
      </c>
      <c r="B48" s="17">
        <v>90015</v>
      </c>
      <c r="C48" s="18">
        <v>6050</v>
      </c>
      <c r="D48" s="19" t="s">
        <v>55</v>
      </c>
      <c r="E48" s="20">
        <v>5000</v>
      </c>
      <c r="F48" s="20"/>
      <c r="G48" s="20">
        <f t="shared" si="0"/>
        <v>5000</v>
      </c>
    </row>
    <row r="49" spans="1:7" ht="29.25" customHeight="1">
      <c r="A49" s="17">
        <v>900</v>
      </c>
      <c r="B49" s="17">
        <v>90015</v>
      </c>
      <c r="C49" s="18">
        <v>6050</v>
      </c>
      <c r="D49" s="19" t="s">
        <v>56</v>
      </c>
      <c r="E49" s="20">
        <v>10000</v>
      </c>
      <c r="F49" s="20"/>
      <c r="G49" s="20">
        <f t="shared" si="0"/>
        <v>10000</v>
      </c>
    </row>
    <row r="50" spans="1:7" ht="15.75" customHeight="1">
      <c r="A50" s="4">
        <v>926</v>
      </c>
      <c r="B50" s="4">
        <v>92605</v>
      </c>
      <c r="C50" s="5">
        <v>6060</v>
      </c>
      <c r="D50" s="6" t="s">
        <v>57</v>
      </c>
      <c r="E50" s="20">
        <v>5000</v>
      </c>
      <c r="F50" s="20"/>
      <c r="G50" s="20">
        <f t="shared" si="0"/>
        <v>5000</v>
      </c>
    </row>
    <row r="51" spans="1:7" ht="15" customHeight="1">
      <c r="A51" s="17">
        <v>926</v>
      </c>
      <c r="B51" s="17">
        <v>92605</v>
      </c>
      <c r="C51" s="18">
        <v>6060</v>
      </c>
      <c r="D51" s="19" t="s">
        <v>157</v>
      </c>
      <c r="E51" s="20">
        <v>20000</v>
      </c>
      <c r="F51" s="20"/>
      <c r="G51" s="20">
        <f t="shared" si="0"/>
        <v>20000</v>
      </c>
    </row>
    <row r="52" spans="1:7" ht="12.75" customHeight="1">
      <c r="A52" s="7"/>
      <c r="B52" s="164" t="s">
        <v>31</v>
      </c>
      <c r="C52" s="166"/>
      <c r="D52" s="8"/>
      <c r="E52" s="9">
        <f>SUM(E46:E51)</f>
        <v>75352</v>
      </c>
      <c r="F52" s="9">
        <f>SUM(F46:F51)</f>
        <v>0</v>
      </c>
      <c r="G52" s="9">
        <f>SUM(G46:G51)</f>
        <v>75352</v>
      </c>
    </row>
    <row r="53" spans="1:7" s="21" customFormat="1" ht="6.75" customHeight="1">
      <c r="A53" s="22"/>
      <c r="B53" s="22"/>
      <c r="C53" s="23"/>
      <c r="D53" s="24"/>
      <c r="E53" s="25"/>
      <c r="F53" s="25"/>
      <c r="G53" s="25"/>
    </row>
    <row r="54" spans="1:7" ht="15" customHeight="1">
      <c r="A54" s="36">
        <v>8</v>
      </c>
      <c r="B54" s="17"/>
      <c r="C54" s="78" t="s">
        <v>6</v>
      </c>
      <c r="D54" s="19"/>
      <c r="E54" s="20"/>
      <c r="F54" s="20"/>
      <c r="G54" s="20"/>
    </row>
    <row r="55" spans="1:7" ht="27" customHeight="1">
      <c r="A55" s="4">
        <v>710</v>
      </c>
      <c r="B55" s="4">
        <v>71035</v>
      </c>
      <c r="C55" s="5">
        <v>4300</v>
      </c>
      <c r="D55" s="6" t="s">
        <v>39</v>
      </c>
      <c r="E55" s="20">
        <v>2000</v>
      </c>
      <c r="F55" s="20"/>
      <c r="G55" s="20">
        <f>E55+F55</f>
        <v>2000</v>
      </c>
    </row>
    <row r="56" spans="1:7" ht="15" customHeight="1">
      <c r="A56" s="17">
        <v>900</v>
      </c>
      <c r="B56" s="17">
        <v>90003</v>
      </c>
      <c r="C56" s="18">
        <v>4300</v>
      </c>
      <c r="D56" s="19" t="s">
        <v>38</v>
      </c>
      <c r="E56" s="20">
        <v>5000</v>
      </c>
      <c r="F56" s="20"/>
      <c r="G56" s="20">
        <f aca="true" t="shared" si="1" ref="G56:G62">E56+F56</f>
        <v>5000</v>
      </c>
    </row>
    <row r="57" spans="1:7" ht="12.75" customHeight="1">
      <c r="A57" s="17">
        <v>900</v>
      </c>
      <c r="B57" s="17">
        <v>90003</v>
      </c>
      <c r="C57" s="18">
        <v>6060</v>
      </c>
      <c r="D57" s="19" t="s">
        <v>58</v>
      </c>
      <c r="E57" s="20">
        <v>5000</v>
      </c>
      <c r="F57" s="20"/>
      <c r="G57" s="20">
        <f t="shared" si="1"/>
        <v>5000</v>
      </c>
    </row>
    <row r="58" spans="1:7" ht="15" customHeight="1">
      <c r="A58" s="17">
        <v>900</v>
      </c>
      <c r="B58" s="17">
        <v>90004</v>
      </c>
      <c r="C58" s="18">
        <v>4300</v>
      </c>
      <c r="D58" s="19" t="s">
        <v>59</v>
      </c>
      <c r="E58" s="20">
        <v>5000</v>
      </c>
      <c r="F58" s="20"/>
      <c r="G58" s="20">
        <f t="shared" si="1"/>
        <v>5000</v>
      </c>
    </row>
    <row r="59" spans="1:7" ht="45.75" customHeight="1">
      <c r="A59" s="4">
        <v>921</v>
      </c>
      <c r="B59" s="4">
        <v>92109</v>
      </c>
      <c r="C59" s="5">
        <v>4210</v>
      </c>
      <c r="D59" s="6" t="s">
        <v>168</v>
      </c>
      <c r="E59" s="20">
        <v>10000</v>
      </c>
      <c r="F59" s="20"/>
      <c r="G59" s="20">
        <f t="shared" si="1"/>
        <v>10000</v>
      </c>
    </row>
    <row r="60" spans="1:7" ht="44.25" customHeight="1">
      <c r="A60" s="4">
        <v>921</v>
      </c>
      <c r="B60" s="4">
        <v>92109</v>
      </c>
      <c r="C60" s="5">
        <v>4300</v>
      </c>
      <c r="D60" s="6" t="s">
        <v>65</v>
      </c>
      <c r="E60" s="20">
        <v>5000</v>
      </c>
      <c r="F60" s="20"/>
      <c r="G60" s="20">
        <f t="shared" si="1"/>
        <v>5000</v>
      </c>
    </row>
    <row r="61" spans="1:7" ht="15" customHeight="1">
      <c r="A61" s="17">
        <v>926</v>
      </c>
      <c r="B61" s="17">
        <v>92605</v>
      </c>
      <c r="C61" s="18">
        <v>6060</v>
      </c>
      <c r="D61" s="19" t="s">
        <v>157</v>
      </c>
      <c r="E61" s="20">
        <v>25000</v>
      </c>
      <c r="F61" s="20"/>
      <c r="G61" s="20">
        <f t="shared" si="1"/>
        <v>25000</v>
      </c>
    </row>
    <row r="62" spans="1:7" ht="30.75" customHeight="1">
      <c r="A62" s="17">
        <v>926</v>
      </c>
      <c r="B62" s="17">
        <v>92605</v>
      </c>
      <c r="C62" s="18">
        <v>6050</v>
      </c>
      <c r="D62" s="19" t="s">
        <v>158</v>
      </c>
      <c r="E62" s="20">
        <v>16000</v>
      </c>
      <c r="F62" s="20"/>
      <c r="G62" s="20">
        <f t="shared" si="1"/>
        <v>16000</v>
      </c>
    </row>
    <row r="63" spans="1:7" ht="12" customHeight="1">
      <c r="A63" s="7"/>
      <c r="B63" s="164" t="s">
        <v>32</v>
      </c>
      <c r="C63" s="166"/>
      <c r="D63" s="8"/>
      <c r="E63" s="9">
        <f>SUM(E55:E62)</f>
        <v>73000</v>
      </c>
      <c r="F63" s="9">
        <f>SUM(F55:F62)</f>
        <v>0</v>
      </c>
      <c r="G63" s="9">
        <f>SUM(G55:G62)</f>
        <v>73000</v>
      </c>
    </row>
    <row r="64" spans="1:7" s="21" customFormat="1" ht="6.75" customHeight="1">
      <c r="A64" s="59"/>
      <c r="B64" s="64"/>
      <c r="C64" s="10"/>
      <c r="D64" s="64"/>
      <c r="E64" s="65"/>
      <c r="F64" s="65"/>
      <c r="G64" s="65"/>
    </row>
    <row r="65" spans="1:7" ht="13.5" customHeight="1">
      <c r="A65" s="36">
        <v>9</v>
      </c>
      <c r="B65" s="4"/>
      <c r="C65" s="78" t="s">
        <v>15</v>
      </c>
      <c r="D65" s="6"/>
      <c r="E65" s="20"/>
      <c r="F65" s="20"/>
      <c r="G65" s="20"/>
    </row>
    <row r="66" spans="1:7" ht="13.5" customHeight="1">
      <c r="A66" s="4">
        <v>750</v>
      </c>
      <c r="B66" s="4">
        <v>75075</v>
      </c>
      <c r="C66" s="5">
        <v>4300</v>
      </c>
      <c r="D66" s="6" t="s">
        <v>40</v>
      </c>
      <c r="E66" s="20">
        <v>3000</v>
      </c>
      <c r="F66" s="20"/>
      <c r="G66" s="20">
        <f>E66+F66</f>
        <v>3000</v>
      </c>
    </row>
    <row r="67" spans="1:7" ht="14.25" customHeight="1">
      <c r="A67" s="17">
        <v>900</v>
      </c>
      <c r="B67" s="17">
        <v>90004</v>
      </c>
      <c r="C67" s="18">
        <v>4300</v>
      </c>
      <c r="D67" s="19" t="s">
        <v>60</v>
      </c>
      <c r="E67" s="20">
        <v>13200</v>
      </c>
      <c r="F67" s="20"/>
      <c r="G67" s="20">
        <f>E67+F67</f>
        <v>13200</v>
      </c>
    </row>
    <row r="68" spans="1:7" ht="29.25" customHeight="1">
      <c r="A68" s="17">
        <v>926</v>
      </c>
      <c r="B68" s="17">
        <v>92605</v>
      </c>
      <c r="C68" s="18">
        <v>6060</v>
      </c>
      <c r="D68" s="19" t="s">
        <v>159</v>
      </c>
      <c r="E68" s="20">
        <v>15000</v>
      </c>
      <c r="F68" s="20"/>
      <c r="G68" s="20">
        <f>E68+F68</f>
        <v>15000</v>
      </c>
    </row>
    <row r="69" spans="1:7" ht="12.75" customHeight="1">
      <c r="A69" s="7"/>
      <c r="B69" s="164" t="s">
        <v>32</v>
      </c>
      <c r="C69" s="166"/>
      <c r="D69" s="8"/>
      <c r="E69" s="9">
        <f>SUM(E66:E68)</f>
        <v>31200</v>
      </c>
      <c r="F69" s="9">
        <f>SUM(F66:F68)</f>
        <v>0</v>
      </c>
      <c r="G69" s="9">
        <f>SUM(G66:G68)</f>
        <v>31200</v>
      </c>
    </row>
    <row r="70" spans="1:7" s="21" customFormat="1" ht="77.25" customHeight="1">
      <c r="A70" s="22"/>
      <c r="B70" s="22"/>
      <c r="C70" s="23"/>
      <c r="D70" s="24"/>
      <c r="E70" s="25"/>
      <c r="F70" s="25"/>
      <c r="G70" s="25"/>
    </row>
    <row r="71" spans="1:7" s="21" customFormat="1" ht="18" customHeight="1">
      <c r="A71" s="26"/>
      <c r="B71" s="26"/>
      <c r="C71" s="72"/>
      <c r="D71" s="73"/>
      <c r="E71" s="74"/>
      <c r="F71" s="74"/>
      <c r="G71" s="74"/>
    </row>
    <row r="72" spans="1:7" ht="15.75" customHeight="1">
      <c r="A72" s="36">
        <v>10</v>
      </c>
      <c r="B72" s="17"/>
      <c r="C72" s="78" t="s">
        <v>7</v>
      </c>
      <c r="D72" s="19"/>
      <c r="E72" s="20"/>
      <c r="F72" s="20"/>
      <c r="G72" s="20"/>
    </row>
    <row r="73" spans="1:7" ht="45.75" customHeight="1">
      <c r="A73" s="17" t="s">
        <v>29</v>
      </c>
      <c r="B73" s="17" t="s">
        <v>30</v>
      </c>
      <c r="C73" s="18">
        <v>6050</v>
      </c>
      <c r="D73" s="19" t="s">
        <v>171</v>
      </c>
      <c r="E73" s="20"/>
      <c r="F73" s="20">
        <v>20000</v>
      </c>
      <c r="G73" s="20">
        <f>E73+F73</f>
        <v>20000</v>
      </c>
    </row>
    <row r="74" spans="1:7" ht="12.75" customHeight="1">
      <c r="A74" s="17">
        <v>600</v>
      </c>
      <c r="B74" s="17">
        <v>60016</v>
      </c>
      <c r="C74" s="18">
        <v>4300</v>
      </c>
      <c r="D74" s="19" t="s">
        <v>42</v>
      </c>
      <c r="E74" s="20">
        <v>3500</v>
      </c>
      <c r="F74" s="20"/>
      <c r="G74" s="20">
        <v>3500</v>
      </c>
    </row>
    <row r="75" spans="1:7" ht="56.25" customHeight="1">
      <c r="A75" s="17">
        <v>600</v>
      </c>
      <c r="B75" s="17">
        <v>60016</v>
      </c>
      <c r="C75" s="18">
        <v>6050</v>
      </c>
      <c r="D75" s="19" t="s">
        <v>137</v>
      </c>
      <c r="E75" s="20">
        <v>20000</v>
      </c>
      <c r="F75" s="20">
        <v>-20000</v>
      </c>
      <c r="G75" s="20">
        <f aca="true" t="shared" si="2" ref="G75:G84">E75+F75</f>
        <v>0</v>
      </c>
    </row>
    <row r="76" spans="1:7" ht="14.25" customHeight="1">
      <c r="A76" s="17">
        <v>750</v>
      </c>
      <c r="B76" s="17">
        <v>75075</v>
      </c>
      <c r="C76" s="18">
        <v>4300</v>
      </c>
      <c r="D76" s="19" t="s">
        <v>121</v>
      </c>
      <c r="E76" s="20">
        <v>5000</v>
      </c>
      <c r="F76" s="20"/>
      <c r="G76" s="20">
        <f t="shared" si="2"/>
        <v>5000</v>
      </c>
    </row>
    <row r="77" spans="1:7" ht="24" customHeight="1">
      <c r="A77" s="17">
        <v>754</v>
      </c>
      <c r="B77" s="17">
        <v>75412</v>
      </c>
      <c r="C77" s="18">
        <v>4210</v>
      </c>
      <c r="D77" s="19" t="s">
        <v>61</v>
      </c>
      <c r="E77" s="20">
        <v>10000</v>
      </c>
      <c r="F77" s="20"/>
      <c r="G77" s="20">
        <f t="shared" si="2"/>
        <v>10000</v>
      </c>
    </row>
    <row r="78" spans="1:7" ht="13.5" customHeight="1">
      <c r="A78" s="17">
        <v>900</v>
      </c>
      <c r="B78" s="17">
        <v>90004</v>
      </c>
      <c r="C78" s="18">
        <v>4300</v>
      </c>
      <c r="D78" s="19" t="s">
        <v>62</v>
      </c>
      <c r="E78" s="20">
        <v>5000</v>
      </c>
      <c r="F78" s="20"/>
      <c r="G78" s="20">
        <f t="shared" si="2"/>
        <v>5000</v>
      </c>
    </row>
    <row r="79" spans="1:7" ht="15.75" customHeight="1">
      <c r="A79" s="17">
        <v>900</v>
      </c>
      <c r="B79" s="17">
        <v>90004</v>
      </c>
      <c r="C79" s="18">
        <v>6060</v>
      </c>
      <c r="D79" s="19" t="s">
        <v>63</v>
      </c>
      <c r="E79" s="20">
        <v>10000</v>
      </c>
      <c r="F79" s="20"/>
      <c r="G79" s="20">
        <f t="shared" si="2"/>
        <v>10000</v>
      </c>
    </row>
    <row r="80" spans="1:7" ht="25.5" customHeight="1">
      <c r="A80" s="17">
        <v>921</v>
      </c>
      <c r="B80" s="17">
        <v>92109</v>
      </c>
      <c r="C80" s="18">
        <v>4210</v>
      </c>
      <c r="D80" s="6" t="s">
        <v>93</v>
      </c>
      <c r="E80" s="20">
        <v>7000</v>
      </c>
      <c r="F80" s="20"/>
      <c r="G80" s="20">
        <f t="shared" si="2"/>
        <v>7000</v>
      </c>
    </row>
    <row r="81" spans="1:7" ht="1.5" customHeight="1">
      <c r="A81" s="52"/>
      <c r="B81" s="52"/>
      <c r="C81" s="53"/>
      <c r="D81" s="39"/>
      <c r="E81" s="54"/>
      <c r="F81" s="54"/>
      <c r="G81" s="54"/>
    </row>
    <row r="82" spans="1:7" ht="15" customHeight="1">
      <c r="A82" s="55">
        <v>926</v>
      </c>
      <c r="B82" s="55">
        <v>92605</v>
      </c>
      <c r="C82" s="56">
        <v>4190</v>
      </c>
      <c r="D82" s="57" t="s">
        <v>118</v>
      </c>
      <c r="E82" s="58">
        <v>6000</v>
      </c>
      <c r="F82" s="58"/>
      <c r="G82" s="58">
        <f t="shared" si="2"/>
        <v>6000</v>
      </c>
    </row>
    <row r="83" spans="1:7" ht="15" customHeight="1">
      <c r="A83" s="55">
        <v>926</v>
      </c>
      <c r="B83" s="55">
        <v>92605</v>
      </c>
      <c r="C83" s="18">
        <v>4210</v>
      </c>
      <c r="D83" s="57" t="s">
        <v>145</v>
      </c>
      <c r="E83" s="58">
        <v>1000</v>
      </c>
      <c r="F83" s="58"/>
      <c r="G83" s="20">
        <f t="shared" si="2"/>
        <v>1000</v>
      </c>
    </row>
    <row r="84" spans="1:7" ht="15" customHeight="1">
      <c r="A84" s="55">
        <v>926</v>
      </c>
      <c r="B84" s="55">
        <v>92605</v>
      </c>
      <c r="C84" s="56">
        <v>4300</v>
      </c>
      <c r="D84" s="57" t="s">
        <v>41</v>
      </c>
      <c r="E84" s="58">
        <v>3000</v>
      </c>
      <c r="F84" s="58"/>
      <c r="G84" s="20">
        <f t="shared" si="2"/>
        <v>3000</v>
      </c>
    </row>
    <row r="85" spans="1:7" ht="12" customHeight="1">
      <c r="A85" s="7"/>
      <c r="B85" s="164" t="s">
        <v>32</v>
      </c>
      <c r="C85" s="166"/>
      <c r="D85" s="8"/>
      <c r="E85" s="9">
        <f>SUM(E73:E84)</f>
        <v>70500</v>
      </c>
      <c r="F85" s="85">
        <f>SUM(F73:F84)</f>
        <v>0</v>
      </c>
      <c r="G85" s="9">
        <f>SUM(G73:G84)</f>
        <v>70500</v>
      </c>
    </row>
    <row r="86" spans="1:7" ht="15" customHeight="1">
      <c r="A86" s="36">
        <v>11</v>
      </c>
      <c r="B86" s="17"/>
      <c r="C86" s="78" t="s">
        <v>10</v>
      </c>
      <c r="D86" s="19"/>
      <c r="E86" s="20"/>
      <c r="F86" s="20"/>
      <c r="G86" s="20"/>
    </row>
    <row r="87" spans="1:7" ht="15" customHeight="1">
      <c r="A87" s="4">
        <v>700</v>
      </c>
      <c r="B87" s="4">
        <v>70005</v>
      </c>
      <c r="C87" s="5">
        <v>4270</v>
      </c>
      <c r="D87" s="6" t="s">
        <v>48</v>
      </c>
      <c r="E87" s="20">
        <v>2000</v>
      </c>
      <c r="F87" s="20"/>
      <c r="G87" s="20">
        <f>E87+F87</f>
        <v>2000</v>
      </c>
    </row>
    <row r="88" spans="1:7" ht="29.25" customHeight="1">
      <c r="A88" s="4">
        <v>700</v>
      </c>
      <c r="B88" s="4">
        <v>70005</v>
      </c>
      <c r="C88" s="5">
        <v>6050</v>
      </c>
      <c r="D88" s="6" t="s">
        <v>49</v>
      </c>
      <c r="E88" s="20">
        <v>20000</v>
      </c>
      <c r="F88" s="20"/>
      <c r="G88" s="20">
        <f aca="true" t="shared" si="3" ref="G88:G99">E88+F88</f>
        <v>20000</v>
      </c>
    </row>
    <row r="89" spans="1:7" ht="15" customHeight="1">
      <c r="A89" s="4">
        <v>750</v>
      </c>
      <c r="B89" s="4">
        <v>75075</v>
      </c>
      <c r="C89" s="5">
        <v>4270</v>
      </c>
      <c r="D89" s="6" t="s">
        <v>50</v>
      </c>
      <c r="E89" s="20">
        <v>2000</v>
      </c>
      <c r="F89" s="20"/>
      <c r="G89" s="20">
        <f t="shared" si="3"/>
        <v>2000</v>
      </c>
    </row>
    <row r="90" spans="1:7" ht="12.75" customHeight="1">
      <c r="A90" s="17">
        <v>801</v>
      </c>
      <c r="B90" s="17">
        <v>80101</v>
      </c>
      <c r="C90" s="18">
        <v>4170</v>
      </c>
      <c r="D90" s="167" t="s">
        <v>94</v>
      </c>
      <c r="E90" s="20">
        <v>4160</v>
      </c>
      <c r="F90" s="20"/>
      <c r="G90" s="20">
        <f t="shared" si="3"/>
        <v>4160</v>
      </c>
    </row>
    <row r="91" spans="1:7" ht="16.5" customHeight="1">
      <c r="A91" s="17">
        <v>801</v>
      </c>
      <c r="B91" s="17">
        <v>80101</v>
      </c>
      <c r="C91" s="18">
        <v>4110</v>
      </c>
      <c r="D91" s="168"/>
      <c r="E91" s="20">
        <v>730</v>
      </c>
      <c r="F91" s="20"/>
      <c r="G91" s="20">
        <f t="shared" si="3"/>
        <v>730</v>
      </c>
    </row>
    <row r="92" spans="1:7" ht="15" customHeight="1">
      <c r="A92" s="17">
        <v>801</v>
      </c>
      <c r="B92" s="17">
        <v>80101</v>
      </c>
      <c r="C92" s="18">
        <v>4120</v>
      </c>
      <c r="D92" s="169"/>
      <c r="E92" s="20">
        <v>110</v>
      </c>
      <c r="F92" s="20"/>
      <c r="G92" s="20">
        <f t="shared" si="3"/>
        <v>110</v>
      </c>
    </row>
    <row r="93" spans="1:7" ht="30" customHeight="1">
      <c r="A93" s="4">
        <v>801</v>
      </c>
      <c r="B93" s="4">
        <v>80101</v>
      </c>
      <c r="C93" s="5">
        <v>4300</v>
      </c>
      <c r="D93" s="6" t="s">
        <v>64</v>
      </c>
      <c r="E93" s="20">
        <v>3040</v>
      </c>
      <c r="F93" s="20"/>
      <c r="G93" s="20">
        <f t="shared" si="3"/>
        <v>3040</v>
      </c>
    </row>
    <row r="94" spans="1:7" ht="27.75" customHeight="1">
      <c r="A94" s="17">
        <v>900</v>
      </c>
      <c r="B94" s="17">
        <v>90003</v>
      </c>
      <c r="C94" s="18">
        <v>4210</v>
      </c>
      <c r="D94" s="19" t="s">
        <v>95</v>
      </c>
      <c r="E94" s="20">
        <v>1000</v>
      </c>
      <c r="F94" s="20"/>
      <c r="G94" s="20">
        <f t="shared" si="3"/>
        <v>1000</v>
      </c>
    </row>
    <row r="95" spans="1:7" ht="30" customHeight="1">
      <c r="A95" s="17">
        <v>900</v>
      </c>
      <c r="B95" s="17">
        <v>90015</v>
      </c>
      <c r="C95" s="18">
        <v>6050</v>
      </c>
      <c r="D95" s="19" t="s">
        <v>96</v>
      </c>
      <c r="E95" s="20">
        <v>13000</v>
      </c>
      <c r="F95" s="20"/>
      <c r="G95" s="20">
        <f t="shared" si="3"/>
        <v>13000</v>
      </c>
    </row>
    <row r="96" spans="1:7" ht="72" customHeight="1">
      <c r="A96" s="17">
        <v>921</v>
      </c>
      <c r="B96" s="17">
        <v>92109</v>
      </c>
      <c r="C96" s="18">
        <v>4210</v>
      </c>
      <c r="D96" s="19" t="s">
        <v>97</v>
      </c>
      <c r="E96" s="20">
        <v>4468</v>
      </c>
      <c r="F96" s="20"/>
      <c r="G96" s="20">
        <f t="shared" si="3"/>
        <v>4468</v>
      </c>
    </row>
    <row r="97" spans="1:7" ht="30" customHeight="1">
      <c r="A97" s="17">
        <v>926</v>
      </c>
      <c r="B97" s="17">
        <v>92605</v>
      </c>
      <c r="C97" s="18">
        <v>4190</v>
      </c>
      <c r="D97" s="19" t="s">
        <v>98</v>
      </c>
      <c r="E97" s="20">
        <v>3000</v>
      </c>
      <c r="F97" s="20"/>
      <c r="G97" s="20">
        <f t="shared" si="3"/>
        <v>3000</v>
      </c>
    </row>
    <row r="98" spans="1:7" ht="27.75" customHeight="1">
      <c r="A98" s="17">
        <v>926</v>
      </c>
      <c r="B98" s="17">
        <v>92605</v>
      </c>
      <c r="C98" s="18">
        <v>4300</v>
      </c>
      <c r="D98" s="19" t="s">
        <v>99</v>
      </c>
      <c r="E98" s="20">
        <v>12460</v>
      </c>
      <c r="F98" s="20"/>
      <c r="G98" s="20">
        <f t="shared" si="3"/>
        <v>12460</v>
      </c>
    </row>
    <row r="99" spans="1:7" ht="26.25" customHeight="1">
      <c r="A99" s="17">
        <v>926</v>
      </c>
      <c r="B99" s="17">
        <v>92605</v>
      </c>
      <c r="C99" s="18">
        <v>6060</v>
      </c>
      <c r="D99" s="19" t="s">
        <v>160</v>
      </c>
      <c r="E99" s="20">
        <v>7000</v>
      </c>
      <c r="F99" s="20"/>
      <c r="G99" s="20">
        <f t="shared" si="3"/>
        <v>7000</v>
      </c>
    </row>
    <row r="100" spans="1:7" ht="14.25" customHeight="1">
      <c r="A100" s="7"/>
      <c r="B100" s="164" t="s">
        <v>32</v>
      </c>
      <c r="C100" s="166"/>
      <c r="D100" s="8"/>
      <c r="E100" s="9">
        <f>SUM(E87:E99)</f>
        <v>72968</v>
      </c>
      <c r="F100" s="9">
        <f>SUM(F87:F99)</f>
        <v>0</v>
      </c>
      <c r="G100" s="9">
        <f>SUM(G87:G99)</f>
        <v>72968</v>
      </c>
    </row>
    <row r="101" spans="1:7" s="21" customFormat="1" ht="21" customHeight="1">
      <c r="A101" s="22"/>
      <c r="B101" s="22"/>
      <c r="C101" s="23"/>
      <c r="D101" s="24"/>
      <c r="E101" s="25"/>
      <c r="F101" s="25"/>
      <c r="G101" s="25"/>
    </row>
    <row r="102" spans="1:7" s="21" customFormat="1" ht="2.25" customHeight="1">
      <c r="A102" s="26"/>
      <c r="B102" s="26"/>
      <c r="C102" s="72"/>
      <c r="D102" s="73"/>
      <c r="E102" s="74"/>
      <c r="F102" s="74"/>
      <c r="G102" s="74"/>
    </row>
    <row r="103" spans="1:7" s="21" customFormat="1" ht="6" customHeight="1">
      <c r="A103" s="26"/>
      <c r="B103" s="26"/>
      <c r="C103" s="72"/>
      <c r="D103" s="73"/>
      <c r="E103" s="74"/>
      <c r="F103" s="74"/>
      <c r="G103" s="74"/>
    </row>
    <row r="104" spans="1:7" ht="16.5" customHeight="1">
      <c r="A104" s="36">
        <v>12</v>
      </c>
      <c r="B104" s="17"/>
      <c r="C104" s="78" t="s">
        <v>16</v>
      </c>
      <c r="D104" s="19"/>
      <c r="E104" s="20"/>
      <c r="F104" s="20"/>
      <c r="G104" s="20"/>
    </row>
    <row r="105" spans="1:7" ht="62.25" customHeight="1">
      <c r="A105" s="17">
        <v>600</v>
      </c>
      <c r="B105" s="17">
        <v>60016</v>
      </c>
      <c r="C105" s="35">
        <v>6050</v>
      </c>
      <c r="D105" s="28" t="s">
        <v>139</v>
      </c>
      <c r="E105" s="20">
        <v>12000</v>
      </c>
      <c r="F105" s="20"/>
      <c r="G105" s="20">
        <f>E105+F105</f>
        <v>12000</v>
      </c>
    </row>
    <row r="106" spans="1:7" ht="28.5" customHeight="1">
      <c r="A106" s="17">
        <v>700</v>
      </c>
      <c r="B106" s="17">
        <v>70005</v>
      </c>
      <c r="C106" s="35">
        <v>4300</v>
      </c>
      <c r="D106" s="69" t="s">
        <v>103</v>
      </c>
      <c r="E106" s="20">
        <v>2000</v>
      </c>
      <c r="F106" s="20"/>
      <c r="G106" s="20">
        <f aca="true" t="shared" si="4" ref="G106:G122">E106+F106</f>
        <v>2000</v>
      </c>
    </row>
    <row r="107" spans="1:7" ht="15" customHeight="1">
      <c r="A107" s="17">
        <v>750</v>
      </c>
      <c r="B107" s="17">
        <v>75075</v>
      </c>
      <c r="C107" s="35">
        <v>4270</v>
      </c>
      <c r="D107" s="28" t="s">
        <v>100</v>
      </c>
      <c r="E107" s="20">
        <v>2000</v>
      </c>
      <c r="F107" s="20"/>
      <c r="G107" s="20">
        <f t="shared" si="4"/>
        <v>2000</v>
      </c>
    </row>
    <row r="108" spans="1:7" ht="16.5" customHeight="1">
      <c r="A108" s="17">
        <v>754</v>
      </c>
      <c r="B108" s="17">
        <v>75495</v>
      </c>
      <c r="C108" s="18">
        <v>4170</v>
      </c>
      <c r="D108" s="167" t="s">
        <v>128</v>
      </c>
      <c r="E108" s="20">
        <v>3300</v>
      </c>
      <c r="F108" s="20"/>
      <c r="G108" s="20">
        <f t="shared" si="4"/>
        <v>3300</v>
      </c>
    </row>
    <row r="109" spans="1:7" ht="16.5" customHeight="1">
      <c r="A109" s="17">
        <v>754</v>
      </c>
      <c r="B109" s="17">
        <v>75495</v>
      </c>
      <c r="C109" s="18">
        <v>4110</v>
      </c>
      <c r="D109" s="168"/>
      <c r="E109" s="20">
        <v>630</v>
      </c>
      <c r="F109" s="20"/>
      <c r="G109" s="20">
        <f t="shared" si="4"/>
        <v>630</v>
      </c>
    </row>
    <row r="110" spans="1:7" ht="15.75" customHeight="1">
      <c r="A110" s="17">
        <v>754</v>
      </c>
      <c r="B110" s="17">
        <v>75495</v>
      </c>
      <c r="C110" s="18">
        <v>4120</v>
      </c>
      <c r="D110" s="169"/>
      <c r="E110" s="20">
        <v>70</v>
      </c>
      <c r="F110" s="20"/>
      <c r="G110" s="20">
        <f t="shared" si="4"/>
        <v>70</v>
      </c>
    </row>
    <row r="111" spans="1:7" ht="12.75">
      <c r="A111" s="4">
        <v>801</v>
      </c>
      <c r="B111" s="4">
        <v>80101</v>
      </c>
      <c r="C111" s="35">
        <v>4170</v>
      </c>
      <c r="D111" s="167" t="s">
        <v>101</v>
      </c>
      <c r="E111" s="20">
        <v>3300</v>
      </c>
      <c r="F111" s="20"/>
      <c r="G111" s="20">
        <f t="shared" si="4"/>
        <v>3300</v>
      </c>
    </row>
    <row r="112" spans="1:7" ht="12.75">
      <c r="A112" s="17">
        <v>801</v>
      </c>
      <c r="B112" s="17">
        <v>80101</v>
      </c>
      <c r="C112" s="18">
        <v>4110</v>
      </c>
      <c r="D112" s="168"/>
      <c r="E112" s="20">
        <v>630</v>
      </c>
      <c r="F112" s="20"/>
      <c r="G112" s="20">
        <f t="shared" si="4"/>
        <v>630</v>
      </c>
    </row>
    <row r="113" spans="1:7" ht="12.75">
      <c r="A113" s="17">
        <v>801</v>
      </c>
      <c r="B113" s="17">
        <v>80101</v>
      </c>
      <c r="C113" s="18">
        <v>4120</v>
      </c>
      <c r="D113" s="169"/>
      <c r="E113" s="20">
        <v>70</v>
      </c>
      <c r="F113" s="20"/>
      <c r="G113" s="20">
        <f t="shared" si="4"/>
        <v>70</v>
      </c>
    </row>
    <row r="114" spans="1:7" ht="26.25" customHeight="1">
      <c r="A114" s="4">
        <v>801</v>
      </c>
      <c r="B114" s="4">
        <v>80101</v>
      </c>
      <c r="C114" s="5">
        <v>4300</v>
      </c>
      <c r="D114" s="6" t="s">
        <v>102</v>
      </c>
      <c r="E114" s="20">
        <v>6000</v>
      </c>
      <c r="F114" s="20"/>
      <c r="G114" s="20">
        <f t="shared" si="4"/>
        <v>6000</v>
      </c>
    </row>
    <row r="115" spans="1:7" ht="27.75" customHeight="1">
      <c r="A115" s="4">
        <v>801</v>
      </c>
      <c r="B115" s="4">
        <v>80101</v>
      </c>
      <c r="C115" s="5">
        <v>6050</v>
      </c>
      <c r="D115" s="6" t="s">
        <v>66</v>
      </c>
      <c r="E115" s="20">
        <v>20000</v>
      </c>
      <c r="F115" s="20"/>
      <c r="G115" s="20">
        <f t="shared" si="4"/>
        <v>20000</v>
      </c>
    </row>
    <row r="116" spans="1:7" ht="15" customHeight="1">
      <c r="A116" s="17">
        <v>900</v>
      </c>
      <c r="B116" s="17">
        <v>90004</v>
      </c>
      <c r="C116" s="18">
        <v>4300</v>
      </c>
      <c r="D116" s="19" t="s">
        <v>69</v>
      </c>
      <c r="E116" s="20">
        <v>10000</v>
      </c>
      <c r="F116" s="20"/>
      <c r="G116" s="20">
        <f t="shared" si="4"/>
        <v>10000</v>
      </c>
    </row>
    <row r="117" spans="1:7" ht="12.75">
      <c r="A117" s="17">
        <v>926</v>
      </c>
      <c r="B117" s="17">
        <v>92605</v>
      </c>
      <c r="C117" s="18">
        <v>4170</v>
      </c>
      <c r="D117" s="167" t="s">
        <v>143</v>
      </c>
      <c r="E117" s="20">
        <v>5668</v>
      </c>
      <c r="F117" s="20"/>
      <c r="G117" s="20">
        <f t="shared" si="4"/>
        <v>5668</v>
      </c>
    </row>
    <row r="118" spans="1:7" ht="12.75">
      <c r="A118" s="17">
        <v>926</v>
      </c>
      <c r="B118" s="17">
        <v>92605</v>
      </c>
      <c r="C118" s="18">
        <v>4110</v>
      </c>
      <c r="D118" s="168"/>
      <c r="E118" s="20">
        <v>1080</v>
      </c>
      <c r="F118" s="20"/>
      <c r="G118" s="20">
        <f t="shared" si="4"/>
        <v>1080</v>
      </c>
    </row>
    <row r="119" spans="1:7" ht="12.75">
      <c r="A119" s="17">
        <v>926</v>
      </c>
      <c r="B119" s="17">
        <v>92605</v>
      </c>
      <c r="C119" s="18">
        <v>4120</v>
      </c>
      <c r="D119" s="169"/>
      <c r="E119" s="20">
        <v>220</v>
      </c>
      <c r="F119" s="20"/>
      <c r="G119" s="20">
        <f t="shared" si="4"/>
        <v>220</v>
      </c>
    </row>
    <row r="120" spans="1:7" ht="12.75" customHeight="1">
      <c r="A120" s="17">
        <v>926</v>
      </c>
      <c r="B120" s="17">
        <v>92605</v>
      </c>
      <c r="C120" s="18">
        <v>4170</v>
      </c>
      <c r="D120" s="167" t="s">
        <v>144</v>
      </c>
      <c r="E120" s="20">
        <v>5100</v>
      </c>
      <c r="F120" s="20"/>
      <c r="G120" s="20">
        <f t="shared" si="4"/>
        <v>5100</v>
      </c>
    </row>
    <row r="121" spans="1:7" ht="12.75">
      <c r="A121" s="17">
        <v>926</v>
      </c>
      <c r="B121" s="17">
        <v>92605</v>
      </c>
      <c r="C121" s="18">
        <v>4110</v>
      </c>
      <c r="D121" s="168"/>
      <c r="E121" s="20">
        <v>700</v>
      </c>
      <c r="F121" s="20"/>
      <c r="G121" s="20">
        <f t="shared" si="4"/>
        <v>700</v>
      </c>
    </row>
    <row r="122" spans="1:7" ht="12.75">
      <c r="A122" s="17">
        <v>926</v>
      </c>
      <c r="B122" s="17">
        <v>92605</v>
      </c>
      <c r="C122" s="18">
        <v>4120</v>
      </c>
      <c r="D122" s="169"/>
      <c r="E122" s="20">
        <v>200</v>
      </c>
      <c r="F122" s="20"/>
      <c r="G122" s="20">
        <f t="shared" si="4"/>
        <v>200</v>
      </c>
    </row>
    <row r="123" spans="1:7" ht="15.75">
      <c r="A123" s="7"/>
      <c r="B123" s="164" t="s">
        <v>32</v>
      </c>
      <c r="C123" s="166"/>
      <c r="D123" s="8"/>
      <c r="E123" s="9">
        <f>SUM(E105:E122)</f>
        <v>72968</v>
      </c>
      <c r="F123" s="9">
        <f>SUM(F105:F122)</f>
        <v>0</v>
      </c>
      <c r="G123" s="9">
        <f>SUM(G105:G122)</f>
        <v>72968</v>
      </c>
    </row>
    <row r="124" spans="1:7" ht="6" customHeight="1">
      <c r="A124" s="22"/>
      <c r="B124" s="29"/>
      <c r="C124" s="30"/>
      <c r="D124" s="29"/>
      <c r="E124" s="31"/>
      <c r="F124" s="31"/>
      <c r="G124" s="31"/>
    </row>
    <row r="125" spans="1:7" ht="42.75" customHeight="1" hidden="1">
      <c r="A125" s="26"/>
      <c r="B125" s="32"/>
      <c r="C125" s="33"/>
      <c r="D125" s="32"/>
      <c r="E125" s="34"/>
      <c r="F125" s="34"/>
      <c r="G125" s="34"/>
    </row>
    <row r="126" spans="1:7" ht="11.25" customHeight="1" hidden="1">
      <c r="A126" s="26"/>
      <c r="B126" s="32"/>
      <c r="C126" s="33"/>
      <c r="D126" s="32"/>
      <c r="E126" s="34"/>
      <c r="F126" s="34"/>
      <c r="G126" s="34"/>
    </row>
    <row r="127" spans="1:7" ht="11.25" customHeight="1" hidden="1">
      <c r="A127" s="26"/>
      <c r="B127" s="32"/>
      <c r="C127" s="33"/>
      <c r="D127" s="32"/>
      <c r="E127" s="34"/>
      <c r="F127" s="34"/>
      <c r="G127" s="34"/>
    </row>
    <row r="128" spans="1:7" ht="15.75">
      <c r="A128" s="36">
        <v>13</v>
      </c>
      <c r="B128" s="17"/>
      <c r="C128" s="78" t="s">
        <v>20</v>
      </c>
      <c r="D128" s="19"/>
      <c r="E128" s="20"/>
      <c r="F128" s="20"/>
      <c r="G128" s="20"/>
    </row>
    <row r="129" spans="1:7" ht="12.75">
      <c r="A129" s="17">
        <v>600</v>
      </c>
      <c r="B129" s="17">
        <v>60016</v>
      </c>
      <c r="C129" s="5">
        <v>4300</v>
      </c>
      <c r="D129" s="6" t="s">
        <v>34</v>
      </c>
      <c r="E129" s="20">
        <v>7000</v>
      </c>
      <c r="F129" s="20"/>
      <c r="G129" s="20">
        <f>E129+F129</f>
        <v>7000</v>
      </c>
    </row>
    <row r="130" spans="1:7" ht="14.25" customHeight="1">
      <c r="A130" s="4">
        <v>921</v>
      </c>
      <c r="B130" s="4">
        <v>92109</v>
      </c>
      <c r="C130" s="5">
        <v>4210</v>
      </c>
      <c r="D130" s="6" t="s">
        <v>106</v>
      </c>
      <c r="E130" s="20">
        <v>4000</v>
      </c>
      <c r="F130" s="20"/>
      <c r="G130" s="20">
        <f>E130+F130</f>
        <v>4000</v>
      </c>
    </row>
    <row r="131" spans="1:7" ht="25.5">
      <c r="A131" s="17">
        <v>921</v>
      </c>
      <c r="B131" s="17">
        <v>92109</v>
      </c>
      <c r="C131" s="18">
        <v>6060</v>
      </c>
      <c r="D131" s="19" t="s">
        <v>107</v>
      </c>
      <c r="E131" s="20">
        <v>6000</v>
      </c>
      <c r="F131" s="20"/>
      <c r="G131" s="20">
        <f>E131+F131</f>
        <v>6000</v>
      </c>
    </row>
    <row r="132" spans="1:7" ht="25.5">
      <c r="A132" s="17">
        <v>926</v>
      </c>
      <c r="B132" s="17">
        <v>92605</v>
      </c>
      <c r="C132" s="18">
        <v>4300</v>
      </c>
      <c r="D132" s="19" t="s">
        <v>161</v>
      </c>
      <c r="E132" s="20">
        <v>3000</v>
      </c>
      <c r="F132" s="20"/>
      <c r="G132" s="20">
        <f>E132+F132</f>
        <v>3000</v>
      </c>
    </row>
    <row r="133" spans="1:7" ht="25.5">
      <c r="A133" s="4">
        <v>926</v>
      </c>
      <c r="B133" s="4">
        <v>92605</v>
      </c>
      <c r="C133" s="5">
        <v>6060</v>
      </c>
      <c r="D133" s="6" t="s">
        <v>33</v>
      </c>
      <c r="E133" s="20">
        <v>53000</v>
      </c>
      <c r="F133" s="20"/>
      <c r="G133" s="20">
        <f>E133+F133</f>
        <v>53000</v>
      </c>
    </row>
    <row r="134" spans="1:7" ht="15.75">
      <c r="A134" s="7"/>
      <c r="B134" s="164" t="s">
        <v>31</v>
      </c>
      <c r="C134" s="166"/>
      <c r="D134" s="8"/>
      <c r="E134" s="9">
        <f>SUM(E129:E133)</f>
        <v>73000</v>
      </c>
      <c r="F134" s="9">
        <f>SUM(F129:F133)</f>
        <v>0</v>
      </c>
      <c r="G134" s="9">
        <f>SUM(G129:G133)</f>
        <v>73000</v>
      </c>
    </row>
    <row r="135" spans="1:7" s="21" customFormat="1" ht="12.75" customHeight="1">
      <c r="A135" s="59"/>
      <c r="B135" s="59"/>
      <c r="C135" s="60"/>
      <c r="D135" s="61"/>
      <c r="E135" s="62"/>
      <c r="F135" s="62"/>
      <c r="G135" s="62"/>
    </row>
    <row r="136" spans="1:7" ht="15.75">
      <c r="A136" s="36">
        <v>14</v>
      </c>
      <c r="B136" s="4"/>
      <c r="C136" s="78" t="s">
        <v>17</v>
      </c>
      <c r="D136" s="6"/>
      <c r="E136" s="20"/>
      <c r="F136" s="20"/>
      <c r="G136" s="20"/>
    </row>
    <row r="137" spans="1:7" ht="25.5">
      <c r="A137" s="4">
        <v>750</v>
      </c>
      <c r="B137" s="4">
        <v>75075</v>
      </c>
      <c r="C137" s="5">
        <v>4210</v>
      </c>
      <c r="D137" s="6" t="s">
        <v>105</v>
      </c>
      <c r="E137" s="20">
        <v>1500</v>
      </c>
      <c r="F137" s="20"/>
      <c r="G137" s="20">
        <f>E137+F137</f>
        <v>1500</v>
      </c>
    </row>
    <row r="138" spans="1:7" ht="12.75">
      <c r="A138" s="4">
        <v>750</v>
      </c>
      <c r="B138" s="4">
        <v>75075</v>
      </c>
      <c r="C138" s="5">
        <v>4270</v>
      </c>
      <c r="D138" s="6" t="s">
        <v>27</v>
      </c>
      <c r="E138" s="20">
        <v>904</v>
      </c>
      <c r="F138" s="20"/>
      <c r="G138" s="20">
        <f>E138+F138</f>
        <v>904</v>
      </c>
    </row>
    <row r="139" spans="1:7" ht="12.75">
      <c r="A139" s="4">
        <v>926</v>
      </c>
      <c r="B139" s="4">
        <v>92605</v>
      </c>
      <c r="C139" s="5">
        <v>4270</v>
      </c>
      <c r="D139" s="6" t="s">
        <v>28</v>
      </c>
      <c r="E139" s="20">
        <v>15000</v>
      </c>
      <c r="F139" s="20"/>
      <c r="G139" s="20">
        <f>E139+F139</f>
        <v>15000</v>
      </c>
    </row>
    <row r="140" spans="1:7" ht="27.75" customHeight="1">
      <c r="A140" s="4">
        <v>926</v>
      </c>
      <c r="B140" s="4">
        <v>92605</v>
      </c>
      <c r="C140" s="5">
        <v>6060</v>
      </c>
      <c r="D140" s="6" t="s">
        <v>162</v>
      </c>
      <c r="E140" s="20">
        <v>15000</v>
      </c>
      <c r="F140" s="20"/>
      <c r="G140" s="20">
        <f>E140+F140</f>
        <v>15000</v>
      </c>
    </row>
    <row r="141" spans="1:7" ht="6.75" customHeight="1">
      <c r="A141" s="4"/>
      <c r="B141" s="4"/>
      <c r="C141" s="5"/>
      <c r="D141" s="6"/>
      <c r="E141" s="20"/>
      <c r="F141" s="20"/>
      <c r="G141" s="20"/>
    </row>
    <row r="142" spans="1:7" ht="15.75">
      <c r="A142" s="7"/>
      <c r="B142" s="164" t="s">
        <v>32</v>
      </c>
      <c r="C142" s="166"/>
      <c r="D142" s="8"/>
      <c r="E142" s="9">
        <f>SUM(E137:E141)</f>
        <v>32404</v>
      </c>
      <c r="F142" s="9">
        <f>SUM(F137:F141)</f>
        <v>0</v>
      </c>
      <c r="G142" s="9">
        <f>SUM(G137:G141)</f>
        <v>32404</v>
      </c>
    </row>
    <row r="143" spans="1:7" ht="30.75" customHeight="1">
      <c r="A143" s="22"/>
      <c r="B143" s="75"/>
      <c r="C143" s="76"/>
      <c r="D143" s="29"/>
      <c r="E143" s="31"/>
      <c r="F143" s="31"/>
      <c r="G143" s="31"/>
    </row>
    <row r="144" spans="1:7" ht="15.75">
      <c r="A144" s="26"/>
      <c r="B144" s="147"/>
      <c r="C144" s="148"/>
      <c r="D144" s="32"/>
      <c r="E144" s="34"/>
      <c r="F144" s="34"/>
      <c r="G144" s="34"/>
    </row>
    <row r="145" spans="1:7" ht="15.75">
      <c r="A145" s="36">
        <v>15</v>
      </c>
      <c r="B145" s="17"/>
      <c r="C145" s="79" t="s">
        <v>8</v>
      </c>
      <c r="D145" s="19"/>
      <c r="E145" s="20"/>
      <c r="F145" s="20"/>
      <c r="G145" s="20"/>
    </row>
    <row r="146" spans="1:7" ht="57" customHeight="1">
      <c r="A146" s="4">
        <v>600</v>
      </c>
      <c r="B146" s="4">
        <v>60016</v>
      </c>
      <c r="C146" s="5">
        <v>6050</v>
      </c>
      <c r="D146" s="70" t="s">
        <v>140</v>
      </c>
      <c r="E146" s="20">
        <v>13000</v>
      </c>
      <c r="F146" s="20"/>
      <c r="G146" s="20">
        <f>E146+F146</f>
        <v>13000</v>
      </c>
    </row>
    <row r="147" spans="1:7" ht="42.75" customHeight="1">
      <c r="A147" s="4">
        <v>900</v>
      </c>
      <c r="B147" s="4">
        <v>90001</v>
      </c>
      <c r="C147" s="5">
        <v>6050</v>
      </c>
      <c r="D147" s="6" t="s">
        <v>104</v>
      </c>
      <c r="E147" s="20">
        <v>60000</v>
      </c>
      <c r="F147" s="20"/>
      <c r="G147" s="20">
        <f>E147+F147</f>
        <v>60000</v>
      </c>
    </row>
    <row r="148" spans="1:7" ht="15.75">
      <c r="A148" s="7"/>
      <c r="B148" s="164" t="s">
        <v>32</v>
      </c>
      <c r="C148" s="166"/>
      <c r="D148" s="8"/>
      <c r="E148" s="9">
        <f>SUM(E146:E147)</f>
        <v>73000</v>
      </c>
      <c r="F148" s="9">
        <f>SUM(F146:F147)</f>
        <v>0</v>
      </c>
      <c r="G148" s="9">
        <f>SUM(G146:G147)</f>
        <v>73000</v>
      </c>
    </row>
    <row r="149" spans="1:7" s="21" customFormat="1" ht="12.75" customHeight="1">
      <c r="A149" s="59"/>
      <c r="B149" s="59"/>
      <c r="C149" s="60"/>
      <c r="D149" s="61"/>
      <c r="E149" s="67"/>
      <c r="F149" s="67"/>
      <c r="G149" s="67"/>
    </row>
    <row r="150" spans="1:7" ht="15.75">
      <c r="A150" s="36">
        <v>16</v>
      </c>
      <c r="B150" s="4"/>
      <c r="C150" s="78" t="s">
        <v>9</v>
      </c>
      <c r="D150" s="6"/>
      <c r="E150" s="20"/>
      <c r="F150" s="20"/>
      <c r="G150" s="20"/>
    </row>
    <row r="151" spans="1:7" ht="12.75">
      <c r="A151" s="4">
        <v>600</v>
      </c>
      <c r="B151" s="4">
        <v>60016</v>
      </c>
      <c r="C151" s="5">
        <v>4270</v>
      </c>
      <c r="D151" s="6" t="s">
        <v>71</v>
      </c>
      <c r="E151" s="20">
        <v>39650</v>
      </c>
      <c r="F151" s="20"/>
      <c r="G151" s="20">
        <f>E151+F151</f>
        <v>39650</v>
      </c>
    </row>
    <row r="152" spans="1:7" ht="72.75" customHeight="1">
      <c r="A152" s="17">
        <v>900</v>
      </c>
      <c r="B152" s="17">
        <v>90095</v>
      </c>
      <c r="C152" s="18">
        <v>4300</v>
      </c>
      <c r="D152" s="19" t="s">
        <v>192</v>
      </c>
      <c r="E152" s="20">
        <v>20000</v>
      </c>
      <c r="F152" s="20"/>
      <c r="G152" s="20">
        <f>E152+F152</f>
        <v>20000</v>
      </c>
    </row>
    <row r="153" spans="1:7" ht="15.75">
      <c r="A153" s="7"/>
      <c r="B153" s="164" t="s">
        <v>32</v>
      </c>
      <c r="C153" s="166"/>
      <c r="D153" s="8"/>
      <c r="E153" s="9">
        <f>SUM(E150:E152)</f>
        <v>59650</v>
      </c>
      <c r="F153" s="9">
        <f>SUM(F150:F152)</f>
        <v>0</v>
      </c>
      <c r="G153" s="9">
        <f>SUM(G150:G152)</f>
        <v>59650</v>
      </c>
    </row>
    <row r="154" spans="1:7" s="21" customFormat="1" ht="6" customHeight="1">
      <c r="A154" s="66"/>
      <c r="B154" s="66"/>
      <c r="C154" s="66"/>
      <c r="D154" s="66"/>
      <c r="E154" s="66"/>
      <c r="F154" s="66"/>
      <c r="G154" s="66"/>
    </row>
    <row r="155" spans="1:7" ht="15.75">
      <c r="A155" s="36">
        <v>17</v>
      </c>
      <c r="B155" s="4"/>
      <c r="C155" s="78" t="s">
        <v>73</v>
      </c>
      <c r="D155" s="6"/>
      <c r="E155" s="20"/>
      <c r="F155" s="20"/>
      <c r="G155" s="20"/>
    </row>
    <row r="156" spans="1:7" ht="25.5">
      <c r="A156" s="4">
        <v>750</v>
      </c>
      <c r="B156" s="4">
        <v>75075</v>
      </c>
      <c r="C156" s="5">
        <v>4300</v>
      </c>
      <c r="D156" s="6" t="s">
        <v>72</v>
      </c>
      <c r="E156" s="20">
        <v>600</v>
      </c>
      <c r="F156" s="20"/>
      <c r="G156" s="20">
        <f>E156+F156</f>
        <v>600</v>
      </c>
    </row>
    <row r="157" spans="1:7" ht="25.5">
      <c r="A157" s="4">
        <v>926</v>
      </c>
      <c r="B157" s="17">
        <v>92605</v>
      </c>
      <c r="C157" s="18">
        <v>6060</v>
      </c>
      <c r="D157" s="19" t="s">
        <v>162</v>
      </c>
      <c r="E157" s="20">
        <v>5000</v>
      </c>
      <c r="F157" s="20"/>
      <c r="G157" s="20">
        <f>E157+F157</f>
        <v>5000</v>
      </c>
    </row>
    <row r="158" spans="1:7" ht="15.75">
      <c r="A158" s="7"/>
      <c r="B158" s="164" t="s">
        <v>31</v>
      </c>
      <c r="C158" s="166"/>
      <c r="D158" s="8"/>
      <c r="E158" s="9">
        <f>SUM(E156:E157)</f>
        <v>5600</v>
      </c>
      <c r="F158" s="9">
        <f>SUM(F156:F157)</f>
        <v>0</v>
      </c>
      <c r="G158" s="9">
        <f>SUM(G156:G157)</f>
        <v>5600</v>
      </c>
    </row>
    <row r="159" spans="1:7" s="21" customFormat="1" ht="6" customHeight="1">
      <c r="A159" s="22"/>
      <c r="B159" s="75"/>
      <c r="C159" s="76"/>
      <c r="D159" s="29"/>
      <c r="E159" s="31"/>
      <c r="F159" s="31"/>
      <c r="G159" s="31"/>
    </row>
    <row r="160" spans="1:7" ht="15.75">
      <c r="A160" s="36">
        <v>18</v>
      </c>
      <c r="B160" s="161" t="s">
        <v>23</v>
      </c>
      <c r="C160" s="175"/>
      <c r="D160" s="176"/>
      <c r="E160" s="20"/>
      <c r="F160" s="20"/>
      <c r="G160" s="20"/>
    </row>
    <row r="161" spans="1:7" ht="42" customHeight="1">
      <c r="A161" s="17" t="s">
        <v>29</v>
      </c>
      <c r="B161" s="17" t="s">
        <v>30</v>
      </c>
      <c r="C161" s="5">
        <v>6050</v>
      </c>
      <c r="D161" s="19" t="s">
        <v>172</v>
      </c>
      <c r="E161" s="20"/>
      <c r="F161" s="20">
        <v>20000</v>
      </c>
      <c r="G161" s="20">
        <f>E161+F161</f>
        <v>20000</v>
      </c>
    </row>
    <row r="162" spans="1:7" ht="57" customHeight="1">
      <c r="A162" s="17">
        <v>600</v>
      </c>
      <c r="B162" s="17">
        <v>60016</v>
      </c>
      <c r="C162" s="18">
        <v>6050</v>
      </c>
      <c r="D162" s="19" t="s">
        <v>138</v>
      </c>
      <c r="E162" s="20">
        <v>20000</v>
      </c>
      <c r="F162" s="20">
        <v>-20000</v>
      </c>
      <c r="G162" s="20">
        <f>E162+F162</f>
        <v>0</v>
      </c>
    </row>
    <row r="163" spans="1:7" ht="26.25" customHeight="1">
      <c r="A163" s="4">
        <v>750</v>
      </c>
      <c r="B163" s="4">
        <v>75075</v>
      </c>
      <c r="C163" s="5">
        <v>4190</v>
      </c>
      <c r="D163" s="6" t="s">
        <v>74</v>
      </c>
      <c r="E163" s="20">
        <v>3350</v>
      </c>
      <c r="F163" s="20"/>
      <c r="G163" s="20">
        <f>E163+F163</f>
        <v>3350</v>
      </c>
    </row>
    <row r="164" spans="1:7" ht="25.5">
      <c r="A164" s="4">
        <v>754</v>
      </c>
      <c r="B164" s="4">
        <v>75412</v>
      </c>
      <c r="C164" s="5">
        <v>4210</v>
      </c>
      <c r="D164" s="6" t="s">
        <v>75</v>
      </c>
      <c r="E164" s="20">
        <v>10000</v>
      </c>
      <c r="F164" s="20"/>
      <c r="G164" s="20">
        <f>E164+F164</f>
        <v>10000</v>
      </c>
    </row>
    <row r="165" spans="1:7" ht="15.75">
      <c r="A165" s="7"/>
      <c r="B165" s="164" t="s">
        <v>31</v>
      </c>
      <c r="C165" s="166"/>
      <c r="D165" s="8"/>
      <c r="E165" s="9">
        <f>SUM(E161:E164)</f>
        <v>33350</v>
      </c>
      <c r="F165" s="85">
        <f>SUM(F161:F164)</f>
        <v>0</v>
      </c>
      <c r="G165" s="9">
        <f>SUM(G161:G164)</f>
        <v>33350</v>
      </c>
    </row>
    <row r="166" spans="1:7" s="21" customFormat="1" ht="6" customHeight="1">
      <c r="A166" s="59"/>
      <c r="B166" s="64"/>
      <c r="C166" s="10"/>
      <c r="D166" s="64"/>
      <c r="E166" s="65"/>
      <c r="F166" s="65"/>
      <c r="G166" s="65"/>
    </row>
    <row r="167" spans="1:7" ht="15.75">
      <c r="A167" s="36">
        <v>19</v>
      </c>
      <c r="B167" s="4"/>
      <c r="C167" s="78" t="s">
        <v>24</v>
      </c>
      <c r="D167" s="6"/>
      <c r="E167" s="20"/>
      <c r="F167" s="20"/>
      <c r="G167" s="20"/>
    </row>
    <row r="168" spans="1:7" ht="15" customHeight="1">
      <c r="A168" s="17">
        <v>750</v>
      </c>
      <c r="B168" s="17">
        <v>75075</v>
      </c>
      <c r="C168" s="18">
        <v>4300</v>
      </c>
      <c r="D168" s="19" t="s">
        <v>72</v>
      </c>
      <c r="E168" s="20">
        <v>600</v>
      </c>
      <c r="F168" s="20"/>
      <c r="G168" s="20">
        <f>E168+F168</f>
        <v>600</v>
      </c>
    </row>
    <row r="169" spans="1:7" ht="32.25" customHeight="1">
      <c r="A169" s="17">
        <v>921</v>
      </c>
      <c r="B169" s="17">
        <v>92109</v>
      </c>
      <c r="C169" s="18">
        <v>4270</v>
      </c>
      <c r="D169" s="19" t="s">
        <v>76</v>
      </c>
      <c r="E169" s="20">
        <v>3000</v>
      </c>
      <c r="F169" s="20"/>
      <c r="G169" s="20">
        <f>E169+F169</f>
        <v>3000</v>
      </c>
    </row>
    <row r="170" spans="1:7" ht="26.25" customHeight="1">
      <c r="A170" s="17">
        <v>926</v>
      </c>
      <c r="B170" s="17">
        <v>92605</v>
      </c>
      <c r="C170" s="18">
        <v>6060</v>
      </c>
      <c r="D170" s="19" t="s">
        <v>163</v>
      </c>
      <c r="E170" s="20">
        <v>5000</v>
      </c>
      <c r="F170" s="20"/>
      <c r="G170" s="20">
        <f>E170+F170</f>
        <v>5000</v>
      </c>
    </row>
    <row r="171" spans="1:7" ht="16.5" customHeight="1">
      <c r="A171" s="7"/>
      <c r="B171" s="164" t="s">
        <v>31</v>
      </c>
      <c r="C171" s="166"/>
      <c r="D171" s="8"/>
      <c r="E171" s="9">
        <f>SUM(E168:E170)</f>
        <v>8600</v>
      </c>
      <c r="F171" s="9">
        <f>SUM(F168:F170)</f>
        <v>0</v>
      </c>
      <c r="G171" s="9">
        <f>SUM(G168:G170)</f>
        <v>8600</v>
      </c>
    </row>
    <row r="172" spans="1:7" ht="14.25" customHeight="1">
      <c r="A172" s="22"/>
      <c r="B172" s="22"/>
      <c r="C172" s="23"/>
      <c r="D172" s="24"/>
      <c r="E172" s="25"/>
      <c r="F172" s="25"/>
      <c r="G172" s="25"/>
    </row>
    <row r="173" spans="1:7" ht="8.25" customHeight="1">
      <c r="A173" s="26"/>
      <c r="B173" s="26"/>
      <c r="C173" s="72"/>
      <c r="D173" s="73"/>
      <c r="E173" s="74"/>
      <c r="F173" s="74"/>
      <c r="G173" s="74"/>
    </row>
    <row r="174" spans="1:7" ht="12" customHeight="1">
      <c r="A174" s="26"/>
      <c r="B174" s="26"/>
      <c r="C174" s="72"/>
      <c r="D174" s="73"/>
      <c r="E174" s="74"/>
      <c r="F174" s="74"/>
      <c r="G174" s="74"/>
    </row>
    <row r="175" spans="1:7" ht="6.75" customHeight="1">
      <c r="A175" s="26"/>
      <c r="B175" s="26"/>
      <c r="C175" s="72"/>
      <c r="D175" s="73"/>
      <c r="E175" s="74"/>
      <c r="F175" s="74"/>
      <c r="G175" s="74"/>
    </row>
    <row r="176" spans="1:7" ht="14.25" customHeight="1">
      <c r="A176" s="36">
        <v>20</v>
      </c>
      <c r="B176" s="164" t="s">
        <v>25</v>
      </c>
      <c r="C176" s="165"/>
      <c r="D176" s="19"/>
      <c r="E176" s="20"/>
      <c r="F176" s="20"/>
      <c r="G176" s="20"/>
    </row>
    <row r="177" spans="1:7" ht="30.75" customHeight="1">
      <c r="A177" s="17" t="s">
        <v>29</v>
      </c>
      <c r="B177" s="17" t="s">
        <v>30</v>
      </c>
      <c r="C177" s="5">
        <v>6050</v>
      </c>
      <c r="D177" s="6" t="s">
        <v>136</v>
      </c>
      <c r="E177" s="20">
        <v>20000</v>
      </c>
      <c r="F177" s="20"/>
      <c r="G177" s="20">
        <f>E177+F177</f>
        <v>20000</v>
      </c>
    </row>
    <row r="178" spans="1:7" ht="25.5">
      <c r="A178" s="4">
        <v>754</v>
      </c>
      <c r="B178" s="4">
        <v>75412</v>
      </c>
      <c r="C178" s="5">
        <v>4270</v>
      </c>
      <c r="D178" s="6" t="s">
        <v>77</v>
      </c>
      <c r="E178" s="20">
        <v>5000</v>
      </c>
      <c r="F178" s="20"/>
      <c r="G178" s="20">
        <f aca="true" t="shared" si="5" ref="G178:G185">E178+F178</f>
        <v>5000</v>
      </c>
    </row>
    <row r="179" spans="1:7" ht="38.25">
      <c r="A179" s="4">
        <v>900</v>
      </c>
      <c r="B179" s="4">
        <v>90015</v>
      </c>
      <c r="C179" s="5">
        <v>6050</v>
      </c>
      <c r="D179" s="6" t="s">
        <v>108</v>
      </c>
      <c r="E179" s="20">
        <v>10000</v>
      </c>
      <c r="F179" s="20"/>
      <c r="G179" s="20">
        <f t="shared" si="5"/>
        <v>10000</v>
      </c>
    </row>
    <row r="180" spans="1:7" ht="25.5">
      <c r="A180" s="17">
        <v>921</v>
      </c>
      <c r="B180" s="17">
        <v>92109</v>
      </c>
      <c r="C180" s="18">
        <v>4270</v>
      </c>
      <c r="D180" s="19" t="s">
        <v>82</v>
      </c>
      <c r="E180" s="20">
        <v>14468</v>
      </c>
      <c r="F180" s="20"/>
      <c r="G180" s="20">
        <f t="shared" si="5"/>
        <v>14468</v>
      </c>
    </row>
    <row r="181" spans="1:7" ht="15" customHeight="1">
      <c r="A181" s="4">
        <v>921</v>
      </c>
      <c r="B181" s="4">
        <v>92109</v>
      </c>
      <c r="C181" s="5">
        <v>4300</v>
      </c>
      <c r="D181" s="6" t="s">
        <v>78</v>
      </c>
      <c r="E181" s="20">
        <v>3500</v>
      </c>
      <c r="F181" s="20"/>
      <c r="G181" s="20">
        <f t="shared" si="5"/>
        <v>3500</v>
      </c>
    </row>
    <row r="182" spans="1:7" ht="25.5">
      <c r="A182" s="17">
        <v>921</v>
      </c>
      <c r="B182" s="17">
        <v>92109</v>
      </c>
      <c r="C182" s="18">
        <v>4300</v>
      </c>
      <c r="D182" s="19" t="s">
        <v>80</v>
      </c>
      <c r="E182" s="20">
        <v>1000</v>
      </c>
      <c r="F182" s="20"/>
      <c r="G182" s="20">
        <f t="shared" si="5"/>
        <v>1000</v>
      </c>
    </row>
    <row r="183" spans="1:7" ht="12.75">
      <c r="A183" s="17">
        <v>921</v>
      </c>
      <c r="B183" s="17">
        <v>92109</v>
      </c>
      <c r="C183" s="18">
        <v>6060</v>
      </c>
      <c r="D183" s="19" t="s">
        <v>81</v>
      </c>
      <c r="E183" s="20">
        <v>17000</v>
      </c>
      <c r="F183" s="20"/>
      <c r="G183" s="20">
        <f t="shared" si="5"/>
        <v>17000</v>
      </c>
    </row>
    <row r="184" spans="1:7" ht="16.5" customHeight="1">
      <c r="A184" s="17">
        <v>926</v>
      </c>
      <c r="B184" s="17">
        <v>92605</v>
      </c>
      <c r="C184" s="18">
        <v>4300</v>
      </c>
      <c r="D184" s="19" t="s">
        <v>79</v>
      </c>
      <c r="E184" s="20">
        <v>2000</v>
      </c>
      <c r="F184" s="20"/>
      <c r="G184" s="20">
        <f t="shared" si="5"/>
        <v>2000</v>
      </c>
    </row>
    <row r="185" spans="1:7" ht="40.5" customHeight="1">
      <c r="A185" s="4">
        <v>926</v>
      </c>
      <c r="B185" s="4">
        <v>92605</v>
      </c>
      <c r="C185" s="5">
        <v>6050</v>
      </c>
      <c r="D185" s="6" t="s">
        <v>164</v>
      </c>
      <c r="E185" s="20">
        <v>4000</v>
      </c>
      <c r="F185" s="20"/>
      <c r="G185" s="20">
        <f t="shared" si="5"/>
        <v>4000</v>
      </c>
    </row>
    <row r="186" spans="1:7" ht="15.75" customHeight="1">
      <c r="A186" s="7"/>
      <c r="B186" s="164" t="s">
        <v>32</v>
      </c>
      <c r="C186" s="166"/>
      <c r="D186" s="8"/>
      <c r="E186" s="9">
        <f>SUM(E177:E185)</f>
        <v>76968</v>
      </c>
      <c r="F186" s="9">
        <f>SUM(F177:F185)</f>
        <v>0</v>
      </c>
      <c r="G186" s="9">
        <f>SUM(G177:G185)</f>
        <v>76968</v>
      </c>
    </row>
    <row r="187" spans="1:7" ht="15.75">
      <c r="A187" s="59"/>
      <c r="B187" s="64"/>
      <c r="C187" s="10"/>
      <c r="D187" s="64"/>
      <c r="E187" s="65"/>
      <c r="F187" s="65"/>
      <c r="G187" s="65"/>
    </row>
    <row r="188" spans="1:7" ht="15" customHeight="1">
      <c r="A188" s="36">
        <v>21</v>
      </c>
      <c r="B188" s="4"/>
      <c r="C188" s="78" t="s">
        <v>26</v>
      </c>
      <c r="D188" s="6"/>
      <c r="E188" s="20"/>
      <c r="F188" s="20"/>
      <c r="G188" s="20"/>
    </row>
    <row r="189" spans="1:7" s="21" customFormat="1" ht="15" customHeight="1">
      <c r="A189" s="4">
        <v>600</v>
      </c>
      <c r="B189" s="4">
        <v>60016</v>
      </c>
      <c r="C189" s="5">
        <v>4300</v>
      </c>
      <c r="D189" s="19" t="s">
        <v>34</v>
      </c>
      <c r="E189" s="20">
        <v>6968</v>
      </c>
      <c r="F189" s="20"/>
      <c r="G189" s="20">
        <f>E189+F189</f>
        <v>6968</v>
      </c>
    </row>
    <row r="190" spans="1:7" ht="32.25" customHeight="1">
      <c r="A190" s="4">
        <v>921</v>
      </c>
      <c r="B190" s="4">
        <v>92109</v>
      </c>
      <c r="C190" s="5">
        <v>4210</v>
      </c>
      <c r="D190" s="6" t="s">
        <v>109</v>
      </c>
      <c r="E190" s="20">
        <v>20000</v>
      </c>
      <c r="F190" s="20"/>
      <c r="G190" s="20">
        <f>E190+F190</f>
        <v>20000</v>
      </c>
    </row>
    <row r="191" spans="1:7" ht="25.5">
      <c r="A191" s="4">
        <v>921</v>
      </c>
      <c r="B191" s="4">
        <v>92109</v>
      </c>
      <c r="C191" s="5">
        <v>6060</v>
      </c>
      <c r="D191" s="6" t="s">
        <v>84</v>
      </c>
      <c r="E191" s="20">
        <v>20000</v>
      </c>
      <c r="F191" s="20"/>
      <c r="G191" s="20">
        <f>E191+F191</f>
        <v>20000</v>
      </c>
    </row>
    <row r="192" spans="1:7" ht="27" customHeight="1">
      <c r="A192" s="17">
        <v>926</v>
      </c>
      <c r="B192" s="17">
        <v>92605</v>
      </c>
      <c r="C192" s="18">
        <v>4300</v>
      </c>
      <c r="D192" s="19" t="s">
        <v>165</v>
      </c>
      <c r="E192" s="20">
        <v>5000</v>
      </c>
      <c r="F192" s="20"/>
      <c r="G192" s="20">
        <f>E192+F192</f>
        <v>5000</v>
      </c>
    </row>
    <row r="193" spans="1:7" ht="27" customHeight="1">
      <c r="A193" s="4">
        <v>926</v>
      </c>
      <c r="B193" s="4">
        <v>92605</v>
      </c>
      <c r="C193" s="5">
        <v>6060</v>
      </c>
      <c r="D193" s="19" t="s">
        <v>85</v>
      </c>
      <c r="E193" s="20">
        <v>21000</v>
      </c>
      <c r="F193" s="20"/>
      <c r="G193" s="20">
        <f>E193+F193</f>
        <v>21000</v>
      </c>
    </row>
    <row r="194" spans="1:7" ht="15.75" customHeight="1">
      <c r="A194" s="7"/>
      <c r="B194" s="164" t="s">
        <v>32</v>
      </c>
      <c r="C194" s="166"/>
      <c r="D194" s="8"/>
      <c r="E194" s="9">
        <f>SUM(E189:E193)</f>
        <v>72968</v>
      </c>
      <c r="F194" s="9">
        <f>SUM(F189:F193)</f>
        <v>0</v>
      </c>
      <c r="G194" s="9">
        <f>SUM(G189:G193)</f>
        <v>72968</v>
      </c>
    </row>
    <row r="195" spans="1:7" ht="12.75">
      <c r="A195" s="59"/>
      <c r="B195" s="59"/>
      <c r="C195" s="60"/>
      <c r="D195" s="61"/>
      <c r="E195" s="62"/>
      <c r="F195" s="62"/>
      <c r="G195" s="62"/>
    </row>
    <row r="196" spans="1:7" ht="15.75">
      <c r="A196" s="36">
        <v>22</v>
      </c>
      <c r="B196" s="4"/>
      <c r="C196" s="78" t="s">
        <v>18</v>
      </c>
      <c r="D196" s="6"/>
      <c r="E196" s="20"/>
      <c r="F196" s="20"/>
      <c r="G196" s="20"/>
    </row>
    <row r="197" spans="1:7" s="21" customFormat="1" ht="17.25" customHeight="1">
      <c r="A197" s="4">
        <v>900</v>
      </c>
      <c r="B197" s="4">
        <v>90004</v>
      </c>
      <c r="C197" s="5">
        <v>4300</v>
      </c>
      <c r="D197" s="6" t="s">
        <v>60</v>
      </c>
      <c r="E197" s="20">
        <v>4111</v>
      </c>
      <c r="F197" s="20"/>
      <c r="G197" s="20">
        <f aca="true" t="shared" si="6" ref="G197:G202">E197+F197</f>
        <v>4111</v>
      </c>
    </row>
    <row r="198" spans="1:7" ht="15" customHeight="1">
      <c r="A198" s="4">
        <v>926</v>
      </c>
      <c r="B198" s="4">
        <v>92605</v>
      </c>
      <c r="C198" s="5">
        <v>4210</v>
      </c>
      <c r="D198" s="6" t="s">
        <v>110</v>
      </c>
      <c r="E198" s="20">
        <v>3000</v>
      </c>
      <c r="F198" s="20"/>
      <c r="G198" s="20">
        <f t="shared" si="6"/>
        <v>3000</v>
      </c>
    </row>
    <row r="199" spans="1:7" ht="15.75" customHeight="1">
      <c r="A199" s="17">
        <v>926</v>
      </c>
      <c r="B199" s="17">
        <v>92605</v>
      </c>
      <c r="C199" s="18">
        <v>4210</v>
      </c>
      <c r="D199" s="19" t="s">
        <v>88</v>
      </c>
      <c r="E199" s="20">
        <v>5000</v>
      </c>
      <c r="F199" s="20"/>
      <c r="G199" s="20">
        <f t="shared" si="6"/>
        <v>5000</v>
      </c>
    </row>
    <row r="200" spans="1:7" ht="15" customHeight="1">
      <c r="A200" s="4">
        <v>926</v>
      </c>
      <c r="B200" s="4">
        <v>92605</v>
      </c>
      <c r="C200" s="5">
        <v>4300</v>
      </c>
      <c r="D200" s="6" t="s">
        <v>86</v>
      </c>
      <c r="E200" s="20">
        <v>8000</v>
      </c>
      <c r="F200" s="20"/>
      <c r="G200" s="20">
        <f t="shared" si="6"/>
        <v>8000</v>
      </c>
    </row>
    <row r="201" spans="1:7" ht="25.5">
      <c r="A201" s="4">
        <v>926</v>
      </c>
      <c r="B201" s="4">
        <v>92605</v>
      </c>
      <c r="C201" s="5">
        <v>4300</v>
      </c>
      <c r="D201" s="6" t="s">
        <v>87</v>
      </c>
      <c r="E201" s="20">
        <v>4000</v>
      </c>
      <c r="F201" s="20"/>
      <c r="G201" s="20">
        <f t="shared" si="6"/>
        <v>4000</v>
      </c>
    </row>
    <row r="202" spans="1:7" ht="25.5">
      <c r="A202" s="4">
        <v>926</v>
      </c>
      <c r="B202" s="4">
        <v>92605</v>
      </c>
      <c r="C202" s="5">
        <v>4300</v>
      </c>
      <c r="D202" s="6" t="s">
        <v>89</v>
      </c>
      <c r="E202" s="20">
        <v>5000</v>
      </c>
      <c r="F202" s="20"/>
      <c r="G202" s="20">
        <f t="shared" si="6"/>
        <v>5000</v>
      </c>
    </row>
    <row r="203" spans="1:7" ht="15.75">
      <c r="A203" s="7"/>
      <c r="B203" s="164" t="s">
        <v>32</v>
      </c>
      <c r="C203" s="166"/>
      <c r="D203" s="8"/>
      <c r="E203" s="9">
        <f>SUM(E197:E202)</f>
        <v>29111</v>
      </c>
      <c r="F203" s="9">
        <f>SUM(F197:F202)</f>
        <v>0</v>
      </c>
      <c r="G203" s="9">
        <f>SUM(G197:G202)</f>
        <v>29111</v>
      </c>
    </row>
    <row r="204" spans="1:7" ht="12.75">
      <c r="A204" s="21"/>
      <c r="B204" s="21"/>
      <c r="C204" s="21"/>
      <c r="D204" s="21"/>
      <c r="E204" s="21"/>
      <c r="F204" s="21"/>
      <c r="G204" s="21"/>
    </row>
    <row r="205" spans="1:7" ht="16.5" customHeight="1">
      <c r="A205" s="173" t="s">
        <v>22</v>
      </c>
      <c r="B205" s="174"/>
      <c r="C205" s="174"/>
      <c r="D205" s="171">
        <f>SUM(E203,E194,E186,E171,E165,E158,E153,E148,E142,E134,E123,E100,E85,E69,E63,E52,E43,E37,E33,E27,E21,E15)</f>
        <v>1142875</v>
      </c>
      <c r="E205" s="172"/>
      <c r="F205" s="82">
        <f>F203+F194+F186+F171+F165+F158+F153+F148+F142+F134+F123+F100+F85+F69+F63+F52+F43+F37+F33+F27+F15+F21</f>
        <v>0</v>
      </c>
      <c r="G205" s="81">
        <f>G203+G194+G186+G171+G165+G158+G153+G148+G142+G134+G123+G100+G85+G69+G63+G52+G43+G37+G33+G27+G15+G21</f>
        <v>1142875</v>
      </c>
    </row>
    <row r="206" spans="1:7" s="21" customFormat="1" ht="9" customHeight="1">
      <c r="A206"/>
      <c r="B206"/>
      <c r="C206"/>
      <c r="D206"/>
      <c r="E206"/>
      <c r="F206"/>
      <c r="G206"/>
    </row>
    <row r="207" ht="17.25" customHeight="1">
      <c r="H207" s="43"/>
    </row>
    <row r="208" ht="24" customHeight="1"/>
  </sheetData>
  <sheetProtection/>
  <mergeCells count="34">
    <mergeCell ref="B100:C100"/>
    <mergeCell ref="B69:C69"/>
    <mergeCell ref="B85:C85"/>
    <mergeCell ref="D111:D113"/>
    <mergeCell ref="B27:C27"/>
    <mergeCell ref="D108:D110"/>
    <mergeCell ref="A205:C205"/>
    <mergeCell ref="B158:C158"/>
    <mergeCell ref="B165:C165"/>
    <mergeCell ref="B171:C171"/>
    <mergeCell ref="B160:D160"/>
    <mergeCell ref="D90:D92"/>
    <mergeCell ref="B29:D29"/>
    <mergeCell ref="B43:C43"/>
    <mergeCell ref="B203:C203"/>
    <mergeCell ref="A6:G6"/>
    <mergeCell ref="D205:E205"/>
    <mergeCell ref="B194:C194"/>
    <mergeCell ref="B134:C134"/>
    <mergeCell ref="B148:C148"/>
    <mergeCell ref="B153:C153"/>
    <mergeCell ref="A7:E7"/>
    <mergeCell ref="B15:C15"/>
    <mergeCell ref="B21:C21"/>
    <mergeCell ref="B176:C176"/>
    <mergeCell ref="B37:C37"/>
    <mergeCell ref="B33:C33"/>
    <mergeCell ref="B186:C186"/>
    <mergeCell ref="D117:D119"/>
    <mergeCell ref="D120:D122"/>
    <mergeCell ref="B142:C142"/>
    <mergeCell ref="B52:C52"/>
    <mergeCell ref="B63:C63"/>
    <mergeCell ref="B123:C1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="118" zoomScaleNormal="118" zoomScalePageLayoutView="0" workbookViewId="0" topLeftCell="A194">
      <selection activeCell="K207" sqref="K207"/>
    </sheetView>
  </sheetViews>
  <sheetFormatPr defaultColWidth="9.140625" defaultRowHeight="12.75"/>
  <cols>
    <col min="1" max="1" width="4.7109375" style="45" customWidth="1"/>
    <col min="2" max="2" width="8.00390625" style="45" customWidth="1"/>
    <col min="3" max="3" width="5.7109375" style="45" customWidth="1"/>
    <col min="4" max="4" width="10.8515625" style="51" customWidth="1"/>
    <col min="5" max="5" width="27.421875" style="48" customWidth="1"/>
    <col min="6" max="6" width="8.57421875" style="43" customWidth="1"/>
    <col min="7" max="8" width="8.140625" style="43" customWidth="1"/>
    <col min="9" max="9" width="6.28125" style="44" customWidth="1"/>
    <col min="10" max="10" width="10.140625" style="0" customWidth="1"/>
  </cols>
  <sheetData>
    <row r="1" spans="1:8" ht="15.75">
      <c r="A1" s="44"/>
      <c r="B1" s="44"/>
      <c r="C1" s="44"/>
      <c r="D1" s="49"/>
      <c r="E1" s="46" t="s">
        <v>149</v>
      </c>
      <c r="F1" s="40"/>
      <c r="G1" s="40"/>
      <c r="H1" s="40"/>
    </row>
    <row r="2" spans="1:8" ht="12.75">
      <c r="A2" s="44"/>
      <c r="B2" s="44"/>
      <c r="C2" s="44"/>
      <c r="D2" s="14"/>
      <c r="E2" s="14" t="s">
        <v>194</v>
      </c>
      <c r="F2" s="41"/>
      <c r="G2" s="41"/>
      <c r="H2" s="41"/>
    </row>
    <row r="3" spans="1:8" ht="12.75">
      <c r="A3" s="44"/>
      <c r="B3" s="44"/>
      <c r="C3" s="44"/>
      <c r="D3" s="14"/>
      <c r="E3" s="14" t="s">
        <v>0</v>
      </c>
      <c r="F3" s="41"/>
      <c r="G3" s="41"/>
      <c r="H3" s="41"/>
    </row>
    <row r="4" spans="1:8" ht="12.75">
      <c r="A4" s="44"/>
      <c r="B4" s="44"/>
      <c r="C4" s="44"/>
      <c r="D4" s="14"/>
      <c r="E4" s="14" t="s">
        <v>195</v>
      </c>
      <c r="F4" s="41"/>
      <c r="G4" s="41"/>
      <c r="H4" s="41"/>
    </row>
    <row r="5" spans="1:8" ht="6" customHeight="1">
      <c r="A5" s="44"/>
      <c r="B5" s="44"/>
      <c r="C5" s="44"/>
      <c r="D5" s="50"/>
      <c r="E5" s="47"/>
      <c r="F5" s="42"/>
      <c r="G5" s="42"/>
      <c r="H5" s="42"/>
    </row>
    <row r="6" spans="1:9" ht="12.75">
      <c r="A6" s="162" t="s">
        <v>150</v>
      </c>
      <c r="B6" s="162"/>
      <c r="C6" s="162"/>
      <c r="D6" s="162"/>
      <c r="E6" s="162"/>
      <c r="F6" s="162"/>
      <c r="G6" s="162"/>
      <c r="H6" s="162"/>
      <c r="I6" s="162"/>
    </row>
    <row r="7" spans="1:9" ht="12.75" customHeight="1">
      <c r="A7" s="187"/>
      <c r="B7" s="187"/>
      <c r="C7" s="187"/>
      <c r="D7" s="187"/>
      <c r="E7" s="187"/>
      <c r="F7" s="187"/>
      <c r="G7" s="187"/>
      <c r="H7" s="187"/>
      <c r="I7" s="187"/>
    </row>
    <row r="8" spans="1:9" ht="9.7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9" ht="39" customHeight="1">
      <c r="A9" s="86" t="s">
        <v>1</v>
      </c>
      <c r="B9" s="86" t="s">
        <v>2</v>
      </c>
      <c r="C9" s="86" t="s">
        <v>4</v>
      </c>
      <c r="D9" s="87" t="s">
        <v>43</v>
      </c>
      <c r="E9" s="88" t="s">
        <v>44</v>
      </c>
      <c r="F9" s="94" t="s">
        <v>3</v>
      </c>
      <c r="G9" s="94" t="s">
        <v>166</v>
      </c>
      <c r="H9" s="94" t="s">
        <v>167</v>
      </c>
      <c r="I9" s="93" t="s">
        <v>113</v>
      </c>
    </row>
    <row r="10" spans="1:9" ht="28.5" customHeight="1">
      <c r="A10" s="100" t="str">
        <f>'Tab 4'!A177</f>
        <v>010</v>
      </c>
      <c r="B10" s="100" t="str">
        <f>'Tab 4'!B177</f>
        <v>01010</v>
      </c>
      <c r="C10" s="100">
        <f>'Tab 4'!C177</f>
        <v>6050</v>
      </c>
      <c r="D10" s="101" t="s">
        <v>83</v>
      </c>
      <c r="E10" s="102" t="str">
        <f>'Tab 4'!D177</f>
        <v>Kosów - Projekt budowy kanalizacji ul. Podleśnej</v>
      </c>
      <c r="F10" s="103">
        <f>'Tab 4'!E177</f>
        <v>20000</v>
      </c>
      <c r="G10" s="103">
        <f>'Tab 4'!F177</f>
        <v>0</v>
      </c>
      <c r="H10" s="103">
        <f>'Tab 4'!G177</f>
        <v>20000</v>
      </c>
      <c r="I10" s="113" t="s">
        <v>111</v>
      </c>
    </row>
    <row r="11" spans="1:9" ht="36.75" customHeight="1">
      <c r="A11" s="100" t="str">
        <f>'Tab 4'!A161</f>
        <v>010</v>
      </c>
      <c r="B11" s="100" t="str">
        <f>'Tab 4'!B161</f>
        <v>01010</v>
      </c>
      <c r="C11" s="100">
        <f>'Tab 4'!C161</f>
        <v>6050</v>
      </c>
      <c r="D11" s="101" t="str">
        <f>'Tab 4'!B160</f>
        <v>Wola Mrokowska </v>
      </c>
      <c r="E11" s="102" t="str">
        <f>'Tab 4'!D161</f>
        <v>Projekt budowy wodociągu i ul. Górskiego i Łącznej (Przedsięwzięcie wspólne z Mrokowem)</v>
      </c>
      <c r="F11" s="155">
        <f>'Tab 4'!E161</f>
        <v>0</v>
      </c>
      <c r="G11" s="155">
        <f>'Tab 4'!F161</f>
        <v>20000</v>
      </c>
      <c r="H11" s="155">
        <f>'Tab 4'!G161</f>
        <v>20000</v>
      </c>
      <c r="I11" s="113" t="s">
        <v>111</v>
      </c>
    </row>
    <row r="12" spans="1:9" ht="42" customHeight="1">
      <c r="A12" s="100" t="str">
        <f>'Tab 4'!A73</f>
        <v>010</v>
      </c>
      <c r="B12" s="100" t="str">
        <f>'Tab 4'!B73</f>
        <v>01010</v>
      </c>
      <c r="C12" s="100">
        <f>'Tab 4'!C73</f>
        <v>6050</v>
      </c>
      <c r="D12" s="101" t="str">
        <f>'Tab 4'!C72</f>
        <v>Mroków</v>
      </c>
      <c r="E12" s="102" t="str">
        <f>'Tab 4'!D73</f>
        <v>Projekt budowy wodociągu i ul. Górskiego i Łącznej (Przedsięwzięcie wspólne z Wolaą Mrokowską)</v>
      </c>
      <c r="F12" s="155">
        <f>'Tab 4'!E73</f>
        <v>0</v>
      </c>
      <c r="G12" s="155">
        <f>'Tab 4'!F73</f>
        <v>20000</v>
      </c>
      <c r="H12" s="155">
        <f>'Tab 4'!G73</f>
        <v>20000</v>
      </c>
      <c r="I12" s="113" t="s">
        <v>111</v>
      </c>
    </row>
    <row r="13" spans="1:9" ht="12.75">
      <c r="A13" s="104"/>
      <c r="B13" s="104"/>
      <c r="C13" s="99"/>
      <c r="D13" s="185" t="s">
        <v>123</v>
      </c>
      <c r="E13" s="188"/>
      <c r="F13" s="85">
        <f>SUM(F10:F12)</f>
        <v>20000</v>
      </c>
      <c r="G13" s="85">
        <f>SUM(G10:G12)</f>
        <v>40000</v>
      </c>
      <c r="H13" s="85">
        <f>SUM(H10:H12)</f>
        <v>60000</v>
      </c>
      <c r="I13" s="113"/>
    </row>
    <row r="14" spans="1:9" ht="6" customHeight="1">
      <c r="A14" s="105"/>
      <c r="B14" s="105"/>
      <c r="C14" s="106"/>
      <c r="D14" s="107"/>
      <c r="E14" s="108"/>
      <c r="F14" s="109"/>
      <c r="G14" s="109"/>
      <c r="H14" s="109"/>
      <c r="I14" s="154"/>
    </row>
    <row r="15" spans="1:9" ht="21">
      <c r="A15" s="100">
        <f>'Tab 4'!A30</f>
        <v>600</v>
      </c>
      <c r="B15" s="100">
        <f>'Tab 4'!B30</f>
        <v>60004</v>
      </c>
      <c r="C15" s="100">
        <f>'Tab 4'!C30</f>
        <v>6060</v>
      </c>
      <c r="D15" s="110" t="s">
        <v>12</v>
      </c>
      <c r="E15" s="102" t="str">
        <f>'Tab 4'!D30</f>
        <v>Zakup wiaty przystankowej w Jazgarzewszczyźnie</v>
      </c>
      <c r="F15" s="103">
        <f>'Tab 4'!E30</f>
        <v>10000</v>
      </c>
      <c r="G15" s="103">
        <f>'Tab 4'!F30</f>
        <v>0</v>
      </c>
      <c r="H15" s="103">
        <f>'Tab 4'!G30</f>
        <v>10000</v>
      </c>
      <c r="I15" s="113" t="s">
        <v>112</v>
      </c>
    </row>
    <row r="16" spans="1:9" s="37" customFormat="1" ht="12.75">
      <c r="A16" s="100"/>
      <c r="B16" s="100">
        <f>'Tab 4'!B151</f>
        <v>60016</v>
      </c>
      <c r="C16" s="100">
        <f>'Tab 4'!C151</f>
        <v>4270</v>
      </c>
      <c r="D16" s="110" t="s">
        <v>9</v>
      </c>
      <c r="E16" s="102" t="str">
        <f>'Tab 4'!D151</f>
        <v>Remont ulicy Granicznej </v>
      </c>
      <c r="F16" s="103">
        <f>'Tab 4'!E151</f>
        <v>39650</v>
      </c>
      <c r="G16" s="103">
        <f>'Tab 4'!F151</f>
        <v>0</v>
      </c>
      <c r="H16" s="103">
        <f>'Tab 4'!G151</f>
        <v>39650</v>
      </c>
      <c r="I16" s="113" t="s">
        <v>112</v>
      </c>
    </row>
    <row r="17" spans="1:9" ht="12.75">
      <c r="A17" s="95"/>
      <c r="B17" s="95"/>
      <c r="C17" s="95">
        <f>'Tab 4'!C40</f>
        <v>4300</v>
      </c>
      <c r="D17" s="111" t="s">
        <v>21</v>
      </c>
      <c r="E17" s="112" t="str">
        <f>'Tab 4'!D40</f>
        <v>Konserwacja rowów przydrożnych</v>
      </c>
      <c r="F17" s="113">
        <f>'Tab 4'!E40</f>
        <v>5000</v>
      </c>
      <c r="G17" s="113">
        <f>'Tab 4'!F40</f>
        <v>0</v>
      </c>
      <c r="H17" s="113">
        <f>'Tab 4'!G40</f>
        <v>5000</v>
      </c>
      <c r="I17" s="113"/>
    </row>
    <row r="18" spans="1:9" ht="12.75">
      <c r="A18" s="95"/>
      <c r="B18" s="95"/>
      <c r="C18" s="95">
        <f>'Tab 4'!C46</f>
        <v>4300</v>
      </c>
      <c r="D18" s="111" t="s">
        <v>14</v>
      </c>
      <c r="E18" s="112" t="str">
        <f>'Tab 4'!D46</f>
        <v>Konserwacja rowów przydrożnych</v>
      </c>
      <c r="F18" s="113">
        <f>'Tab 4'!E46</f>
        <v>10000</v>
      </c>
      <c r="G18" s="113">
        <f>'Tab 4'!F46</f>
        <v>0</v>
      </c>
      <c r="H18" s="113">
        <f>'Tab 4'!G46</f>
        <v>10000</v>
      </c>
      <c r="I18" s="113"/>
    </row>
    <row r="19" spans="1:9" ht="12.75">
      <c r="A19" s="95"/>
      <c r="B19" s="95"/>
      <c r="C19" s="95">
        <v>4300</v>
      </c>
      <c r="D19" s="111" t="str">
        <f>'Tab 4'!C72</f>
        <v>Mroków</v>
      </c>
      <c r="E19" s="112" t="str">
        <f>'Tab 4'!D74</f>
        <v>Renowacja rowu wzdłuż ul. Szkolnej</v>
      </c>
      <c r="F19" s="113">
        <f>'Tab 4'!E74</f>
        <v>3500</v>
      </c>
      <c r="G19" s="113">
        <f>'Tab 4'!F74</f>
        <v>0</v>
      </c>
      <c r="H19" s="113">
        <f>'Tab 4'!G74</f>
        <v>3500</v>
      </c>
      <c r="I19" s="113"/>
    </row>
    <row r="20" spans="1:9" ht="12.75">
      <c r="A20" s="95"/>
      <c r="B20" s="95"/>
      <c r="C20" s="95">
        <f>'Tab 4'!C129</f>
        <v>4300</v>
      </c>
      <c r="D20" s="111" t="s">
        <v>20</v>
      </c>
      <c r="E20" s="112" t="str">
        <f>'Tab 4'!D129</f>
        <v>Konserwacja rowów przydrożnych</v>
      </c>
      <c r="F20" s="113">
        <f>'Tab 4'!E129</f>
        <v>7000</v>
      </c>
      <c r="G20" s="113">
        <f>'Tab 4'!F129</f>
        <v>0</v>
      </c>
      <c r="H20" s="113">
        <f>'Tab 4'!G129</f>
        <v>7000</v>
      </c>
      <c r="I20" s="113"/>
    </row>
    <row r="21" spans="1:9" ht="12.75">
      <c r="A21" s="95"/>
      <c r="B21" s="95"/>
      <c r="C21" s="95">
        <f>'Tab 4'!C189</f>
        <v>4300</v>
      </c>
      <c r="D21" s="111" t="s">
        <v>26</v>
      </c>
      <c r="E21" s="112" t="str">
        <f>'Tab 4'!D189</f>
        <v>Konserwacja rowów przydrożnych</v>
      </c>
      <c r="F21" s="113">
        <f>'Tab 4'!E189</f>
        <v>6968</v>
      </c>
      <c r="G21" s="113">
        <f>'Tab 4'!F189</f>
        <v>0</v>
      </c>
      <c r="H21" s="113">
        <f>'Tab 4'!G189</f>
        <v>6968</v>
      </c>
      <c r="I21" s="113"/>
    </row>
    <row r="22" spans="1:9" ht="12.75">
      <c r="A22" s="95"/>
      <c r="B22" s="95"/>
      <c r="C22" s="95">
        <v>4300</v>
      </c>
      <c r="D22" s="189" t="s">
        <v>175</v>
      </c>
      <c r="E22" s="190"/>
      <c r="F22" s="113">
        <f>SUM(F17:F21)</f>
        <v>32468</v>
      </c>
      <c r="G22" s="113">
        <f>SUM(G17:G21)</f>
        <v>0</v>
      </c>
      <c r="H22" s="113">
        <f>SUM(H17:H21)</f>
        <v>32468</v>
      </c>
      <c r="I22" s="113" t="s">
        <v>112</v>
      </c>
    </row>
    <row r="23" spans="1:9" ht="21">
      <c r="A23" s="95"/>
      <c r="B23" s="95"/>
      <c r="C23" s="95">
        <f>'Tab 4'!C18</f>
        <v>6050</v>
      </c>
      <c r="D23" s="111" t="s">
        <v>19</v>
      </c>
      <c r="E23" s="112" t="str">
        <f>'Tab 4'!D18</f>
        <v>Projekt budowy drogi na działce nr 44/4 i 22/6 wraz z odwodnieniem</v>
      </c>
      <c r="F23" s="113">
        <f>'Tab 4'!E18</f>
        <v>53168</v>
      </c>
      <c r="G23" s="113">
        <f>'Tab 4'!F18</f>
        <v>0</v>
      </c>
      <c r="H23" s="113">
        <f>'Tab 4'!G18</f>
        <v>53168</v>
      </c>
      <c r="I23" s="113" t="s">
        <v>112</v>
      </c>
    </row>
    <row r="24" spans="1:9" ht="66.75" customHeight="1">
      <c r="A24" s="95"/>
      <c r="B24" s="95"/>
      <c r="C24" s="95">
        <f>'Tab 4'!C75</f>
        <v>6050</v>
      </c>
      <c r="D24" s="111" t="s">
        <v>7</v>
      </c>
      <c r="E24" s="112" t="str">
        <f>'Tab 4'!D75</f>
        <v>Projekt budowy ul. Górskiego  na terenie sołectwa Mroków (przedsięwzięcie wspólne z Wolą Mrokowską) ulica łączy się z ul. Łączną</v>
      </c>
      <c r="F24" s="113">
        <f>'Tab 4'!E75</f>
        <v>20000</v>
      </c>
      <c r="G24" s="113">
        <f>'Tab 4'!F75</f>
        <v>-20000</v>
      </c>
      <c r="H24" s="113">
        <f>'Tab 4'!G75</f>
        <v>0</v>
      </c>
      <c r="I24" s="113" t="s">
        <v>112</v>
      </c>
    </row>
    <row r="25" spans="1:9" ht="65.25" customHeight="1">
      <c r="A25" s="95"/>
      <c r="B25" s="95"/>
      <c r="C25" s="95">
        <f>'Tab 4'!C105</f>
        <v>6050</v>
      </c>
      <c r="D25" s="112" t="s">
        <v>16</v>
      </c>
      <c r="E25" s="112" t="str">
        <f>'Tab 4'!D105</f>
        <v>Projekt rozbudowy ul. Kieleckiej  (od  ul. Krasickiego na terenie sołectwa Nowa Iwiczna)- przedsięwzięcie wspólne ze Starą Iwiczną- drogi łączą się</v>
      </c>
      <c r="F25" s="113">
        <f>'Tab 4'!E105</f>
        <v>12000</v>
      </c>
      <c r="G25" s="113">
        <f>'Tab 4'!F105</f>
        <v>0</v>
      </c>
      <c r="H25" s="113">
        <f>'Tab 4'!G105</f>
        <v>12000</v>
      </c>
      <c r="I25" s="113" t="s">
        <v>112</v>
      </c>
    </row>
    <row r="26" spans="1:9" ht="66.75" customHeight="1">
      <c r="A26" s="95"/>
      <c r="B26" s="95"/>
      <c r="C26" s="95">
        <f>'Tab 4'!C146</f>
        <v>6050</v>
      </c>
      <c r="D26" s="112" t="s">
        <v>8</v>
      </c>
      <c r="E26" s="112" t="str">
        <f>'Tab 4'!D146</f>
        <v>Projekt rozbudowy ul. Kieleckiej  (od  ul. Słonecznej na terenie sołectwa Stara Iwiczna)- przedsięwzięcie wspólne ze Nową Iwiczną- drogi łączą się</v>
      </c>
      <c r="F26" s="113">
        <f>'Tab 4'!E146</f>
        <v>13000</v>
      </c>
      <c r="G26" s="113">
        <f>'Tab 4'!F146</f>
        <v>0</v>
      </c>
      <c r="H26" s="113">
        <f>'Tab 4'!G146</f>
        <v>13000</v>
      </c>
      <c r="I26" s="113" t="s">
        <v>112</v>
      </c>
    </row>
    <row r="27" spans="1:9" ht="62.25" customHeight="1">
      <c r="A27" s="95"/>
      <c r="B27" s="95"/>
      <c r="C27" s="95">
        <f>'Tab 4'!C161</f>
        <v>6050</v>
      </c>
      <c r="D27" s="112" t="s">
        <v>90</v>
      </c>
      <c r="E27" s="112" t="str">
        <f>'Tab 4'!D162</f>
        <v>Projek budowy ul.  Łącznej na terenie sołectwa Wola Mrokowska - (Przedsięwzięcie wspólne z Mrokowem)- ulica łączy się z ul. Górskiego </v>
      </c>
      <c r="F27" s="149">
        <f>'Tab 4'!E162</f>
        <v>20000</v>
      </c>
      <c r="G27" s="149">
        <f>'Tab 4'!F162</f>
        <v>-20000</v>
      </c>
      <c r="H27" s="149">
        <f>'Tab 4'!G162</f>
        <v>0</v>
      </c>
      <c r="I27" s="113" t="s">
        <v>112</v>
      </c>
    </row>
    <row r="28" spans="1:9" ht="12.75">
      <c r="A28" s="95"/>
      <c r="B28" s="95"/>
      <c r="C28" s="95">
        <v>6050</v>
      </c>
      <c r="D28" s="189" t="s">
        <v>176</v>
      </c>
      <c r="E28" s="190"/>
      <c r="F28" s="113">
        <f>SUM(F23:F27)</f>
        <v>118168</v>
      </c>
      <c r="G28" s="113">
        <f>SUM(G23:G27)</f>
        <v>-40000</v>
      </c>
      <c r="H28" s="113">
        <f>SUM(H23:H27)</f>
        <v>78168</v>
      </c>
      <c r="I28" s="113"/>
    </row>
    <row r="29" spans="1:9" s="21" customFormat="1" ht="15.75" customHeight="1">
      <c r="A29" s="114"/>
      <c r="B29" s="115"/>
      <c r="C29" s="115"/>
      <c r="D29" s="115"/>
      <c r="E29" s="116" t="s">
        <v>122</v>
      </c>
      <c r="F29" s="85">
        <f>F28+F22+F16+F15</f>
        <v>200286</v>
      </c>
      <c r="G29" s="85">
        <f>G28+G22+G16+G15</f>
        <v>-40000</v>
      </c>
      <c r="H29" s="85">
        <f>H28+H22+H16+H15</f>
        <v>160286</v>
      </c>
      <c r="I29" s="113"/>
    </row>
    <row r="30" spans="1:9" s="21" customFormat="1" ht="11.25" customHeight="1">
      <c r="A30" s="135"/>
      <c r="B30" s="136"/>
      <c r="C30" s="136"/>
      <c r="D30" s="136"/>
      <c r="E30" s="118"/>
      <c r="F30" s="120"/>
      <c r="G30" s="120"/>
      <c r="H30" s="120"/>
      <c r="I30" s="123"/>
    </row>
    <row r="31" spans="1:9" s="21" customFormat="1" ht="6" customHeight="1">
      <c r="A31" s="137"/>
      <c r="B31" s="138"/>
      <c r="C31" s="138"/>
      <c r="D31" s="138"/>
      <c r="E31" s="129"/>
      <c r="F31" s="131"/>
      <c r="G31" s="131"/>
      <c r="H31" s="131"/>
      <c r="I31" s="134"/>
    </row>
    <row r="32" spans="1:9" ht="31.5">
      <c r="A32" s="95">
        <f>'Tab 4'!A87</f>
        <v>700</v>
      </c>
      <c r="B32" s="95">
        <f>'Tab 4'!B87</f>
        <v>70005</v>
      </c>
      <c r="C32" s="95">
        <f>'Tab 4'!C87</f>
        <v>4270</v>
      </c>
      <c r="D32" s="111" t="s">
        <v>10</v>
      </c>
      <c r="E32" s="112" t="str">
        <f>'Tab 4'!D87</f>
        <v>Konserwacja ławek przy stawie</v>
      </c>
      <c r="F32" s="113">
        <f>'Tab 4'!E87</f>
        <v>2000</v>
      </c>
      <c r="G32" s="113"/>
      <c r="H32" s="113">
        <f>F32+G32</f>
        <v>2000</v>
      </c>
      <c r="I32" s="149" t="s">
        <v>141</v>
      </c>
    </row>
    <row r="33" spans="1:9" s="21" customFormat="1" ht="25.5" customHeight="1">
      <c r="A33" s="95"/>
      <c r="B33" s="95"/>
      <c r="C33" s="95">
        <f>'Tab 4'!C106</f>
        <v>4300</v>
      </c>
      <c r="D33" s="111" t="s">
        <v>16</v>
      </c>
      <c r="E33" s="112" t="str">
        <f>'Tab 4'!D106</f>
        <v>Wykonanie tabliczek porządkowych na terenie Sołectwa</v>
      </c>
      <c r="F33" s="113">
        <f>'Tab 4'!E106</f>
        <v>2000</v>
      </c>
      <c r="G33" s="113"/>
      <c r="H33" s="113">
        <f>F33+G33</f>
        <v>2000</v>
      </c>
      <c r="I33" s="113" t="s">
        <v>112</v>
      </c>
    </row>
    <row r="34" spans="1:9" ht="31.5">
      <c r="A34" s="95"/>
      <c r="B34" s="95"/>
      <c r="C34" s="95">
        <f>'Tab 4'!C88</f>
        <v>6050</v>
      </c>
      <c r="D34" s="111" t="s">
        <v>10</v>
      </c>
      <c r="E34" s="112" t="str">
        <f>'Tab 4'!D88</f>
        <v>Projekt i budowa alejek (ciągów pieszych) na terenie komunalnym przy stawie</v>
      </c>
      <c r="F34" s="113">
        <f>'Tab 4'!E88</f>
        <v>20000</v>
      </c>
      <c r="G34" s="113"/>
      <c r="H34" s="113">
        <f>F34+G34</f>
        <v>20000</v>
      </c>
      <c r="I34" s="113" t="s">
        <v>112</v>
      </c>
    </row>
    <row r="35" spans="1:9" ht="12.75">
      <c r="A35" s="114"/>
      <c r="B35" s="115"/>
      <c r="C35" s="115"/>
      <c r="D35" s="115"/>
      <c r="E35" s="116" t="s">
        <v>124</v>
      </c>
      <c r="F35" s="85">
        <f>SUM(F32:F34)</f>
        <v>24000</v>
      </c>
      <c r="G35" s="85">
        <f>SUM(G32:G34)</f>
        <v>0</v>
      </c>
      <c r="H35" s="85">
        <f>SUM(H32:H34)</f>
        <v>24000</v>
      </c>
      <c r="I35" s="113"/>
    </row>
    <row r="36" spans="1:9" s="21" customFormat="1" ht="3" customHeight="1">
      <c r="A36" s="117"/>
      <c r="B36" s="117"/>
      <c r="C36" s="117"/>
      <c r="D36" s="118"/>
      <c r="E36" s="119"/>
      <c r="F36" s="120"/>
      <c r="G36" s="120"/>
      <c r="H36" s="120"/>
      <c r="I36" s="123"/>
    </row>
    <row r="37" spans="1:9" ht="31.5">
      <c r="A37" s="95">
        <f>'Tab 4'!A55</f>
        <v>710</v>
      </c>
      <c r="B37" s="95">
        <f>'Tab 4'!B55</f>
        <v>71035</v>
      </c>
      <c r="C37" s="95">
        <f>'Tab 4'!C55</f>
        <v>4300</v>
      </c>
      <c r="D37" s="111" t="s">
        <v>6</v>
      </c>
      <c r="E37" s="112" t="str">
        <f>'Tab 4'!D55</f>
        <v>Wykonanie tablic upamiętniających osoby pomordowane podczas II woj. światowej</v>
      </c>
      <c r="F37" s="113">
        <f>'Tab 4'!E55</f>
        <v>2000</v>
      </c>
      <c r="G37" s="113"/>
      <c r="H37" s="113">
        <f>F37+G37</f>
        <v>2000</v>
      </c>
      <c r="I37" s="113" t="s">
        <v>112</v>
      </c>
    </row>
    <row r="38" spans="1:9" ht="15" customHeight="1">
      <c r="A38" s="114"/>
      <c r="B38" s="115"/>
      <c r="C38" s="115"/>
      <c r="D38" s="115"/>
      <c r="E38" s="116" t="s">
        <v>125</v>
      </c>
      <c r="F38" s="85">
        <f>F37</f>
        <v>2000</v>
      </c>
      <c r="G38" s="85">
        <f>G37</f>
        <v>0</v>
      </c>
      <c r="H38" s="85">
        <f>H37</f>
        <v>2000</v>
      </c>
      <c r="I38" s="113"/>
    </row>
    <row r="39" spans="1:9" s="21" customFormat="1" ht="8.25" customHeight="1">
      <c r="A39" s="97"/>
      <c r="B39" s="97"/>
      <c r="C39" s="97"/>
      <c r="D39" s="121"/>
      <c r="E39" s="122"/>
      <c r="F39" s="123"/>
      <c r="G39" s="123"/>
      <c r="H39" s="123"/>
      <c r="I39" s="123"/>
    </row>
    <row r="40" spans="1:9" s="21" customFormat="1" ht="30" customHeight="1">
      <c r="A40" s="95">
        <f>'Tab 4'!A163</f>
        <v>750</v>
      </c>
      <c r="B40" s="95">
        <f>'Tab 4'!B163</f>
        <v>75075</v>
      </c>
      <c r="C40" s="95">
        <f>'Tab 4'!C163</f>
        <v>4190</v>
      </c>
      <c r="D40" s="111" t="s">
        <v>90</v>
      </c>
      <c r="E40" s="112" t="str">
        <f>'Tab 4'!D163</f>
        <v>Zakup nagród na konkurs "Najładniejsza posesja"</v>
      </c>
      <c r="F40" s="113">
        <f>'Tab 4'!E163</f>
        <v>3350</v>
      </c>
      <c r="G40" s="113"/>
      <c r="H40" s="113">
        <f>F40+G40</f>
        <v>3350</v>
      </c>
      <c r="I40" s="194" t="s">
        <v>117</v>
      </c>
    </row>
    <row r="41" spans="1:9" ht="21">
      <c r="A41" s="95"/>
      <c r="B41" s="95"/>
      <c r="C41" s="95">
        <f>'Tab 4'!C137</f>
        <v>4210</v>
      </c>
      <c r="D41" s="111" t="s">
        <v>17</v>
      </c>
      <c r="E41" s="112" t="str">
        <f>'Tab 4'!D137</f>
        <v>Zakup dwóch nowych tablic informacyjnych </v>
      </c>
      <c r="F41" s="113">
        <f>'Tab 4'!E137</f>
        <v>1500</v>
      </c>
      <c r="G41" s="113"/>
      <c r="H41" s="113">
        <f>F41+G41</f>
        <v>1500</v>
      </c>
      <c r="I41" s="195"/>
    </row>
    <row r="42" spans="1:9" ht="12.75">
      <c r="A42" s="95"/>
      <c r="B42" s="95"/>
      <c r="C42" s="95">
        <f>'Tab 4'!C89</f>
        <v>4270</v>
      </c>
      <c r="D42" s="111" t="s">
        <v>10</v>
      </c>
      <c r="E42" s="111" t="str">
        <f>'Tab 4'!D89</f>
        <v>Remont tablic sołeckich</v>
      </c>
      <c r="F42" s="113">
        <f>'Tab 4'!E89</f>
        <v>2000</v>
      </c>
      <c r="G42" s="113"/>
      <c r="H42" s="113">
        <f>F42+G42</f>
        <v>2000</v>
      </c>
      <c r="I42" s="195"/>
    </row>
    <row r="43" spans="1:9" ht="12.75">
      <c r="A43" s="95"/>
      <c r="B43" s="95"/>
      <c r="C43" s="95">
        <f>'Tab 4'!C107</f>
        <v>4270</v>
      </c>
      <c r="D43" s="111" t="s">
        <v>16</v>
      </c>
      <c r="E43" s="111" t="str">
        <f>'Tab 4'!D107</f>
        <v>Remont tablic sołeckich - odnowienie</v>
      </c>
      <c r="F43" s="113">
        <f>'Tab 4'!E107</f>
        <v>2000</v>
      </c>
      <c r="G43" s="113"/>
      <c r="H43" s="113">
        <f>F43+G43</f>
        <v>2000</v>
      </c>
      <c r="I43" s="195"/>
    </row>
    <row r="44" spans="1:9" ht="12.75">
      <c r="A44" s="95"/>
      <c r="B44" s="95"/>
      <c r="C44" s="95">
        <f>'Tab 4'!C138</f>
        <v>4270</v>
      </c>
      <c r="D44" s="111" t="s">
        <v>17</v>
      </c>
      <c r="E44" s="111" t="str">
        <f>'Tab 4'!D138</f>
        <v>Remont tablicy informacyjnej</v>
      </c>
      <c r="F44" s="113">
        <f>'Tab 4'!E138</f>
        <v>904</v>
      </c>
      <c r="G44" s="113"/>
      <c r="H44" s="113">
        <f>F44+G44</f>
        <v>904</v>
      </c>
      <c r="I44" s="195"/>
    </row>
    <row r="45" spans="1:9" ht="12.75">
      <c r="A45" s="95"/>
      <c r="B45" s="95"/>
      <c r="C45" s="95"/>
      <c r="D45" s="111"/>
      <c r="E45" s="150" t="s">
        <v>190</v>
      </c>
      <c r="F45" s="152">
        <f>SUM(F42:F44)</f>
        <v>4904</v>
      </c>
      <c r="G45" s="152">
        <f>SUM(G42:G44)</f>
        <v>0</v>
      </c>
      <c r="H45" s="152">
        <f>SUM(H42:H44)</f>
        <v>4904</v>
      </c>
      <c r="I45" s="196"/>
    </row>
    <row r="46" spans="1:9" ht="12.75">
      <c r="A46" s="95"/>
      <c r="B46" s="95"/>
      <c r="C46" s="95">
        <f>'Tab 4'!C66</f>
        <v>4300</v>
      </c>
      <c r="D46" s="111" t="s">
        <v>15</v>
      </c>
      <c r="E46" s="111" t="str">
        <f>'Tab 4'!D66</f>
        <v>Wykonanie tablicy z planem sołectwa</v>
      </c>
      <c r="F46" s="113">
        <f>'Tab 4'!E66</f>
        <v>3000</v>
      </c>
      <c r="G46" s="113"/>
      <c r="H46" s="113">
        <f>F46+G46</f>
        <v>3000</v>
      </c>
      <c r="I46" s="194" t="s">
        <v>117</v>
      </c>
    </row>
    <row r="47" spans="1:9" s="37" customFormat="1" ht="12.75">
      <c r="A47" s="95"/>
      <c r="B47" s="95"/>
      <c r="C47" s="95">
        <f>'Tab 4'!C76</f>
        <v>4300</v>
      </c>
      <c r="D47" s="111" t="s">
        <v>7</v>
      </c>
      <c r="E47" s="111" t="str">
        <f>'Tab 4'!D76</f>
        <v>Wykonanie dwóch  tablic informacyjnych</v>
      </c>
      <c r="F47" s="113">
        <f>'Tab 4'!E76</f>
        <v>5000</v>
      </c>
      <c r="G47" s="113"/>
      <c r="H47" s="113">
        <f>F47+G47</f>
        <v>5000</v>
      </c>
      <c r="I47" s="195"/>
    </row>
    <row r="48" spans="1:9" s="37" customFormat="1" ht="12.75">
      <c r="A48" s="95"/>
      <c r="B48" s="95"/>
      <c r="C48" s="95">
        <f>'Tab 4'!C156</f>
        <v>4300</v>
      </c>
      <c r="D48" s="111" t="s">
        <v>73</v>
      </c>
      <c r="E48" s="111" t="str">
        <f>'Tab 4'!D156</f>
        <v>Założenie strony internetowej dla Sołectwa </v>
      </c>
      <c r="F48" s="113">
        <f>'Tab 4'!E156</f>
        <v>600</v>
      </c>
      <c r="G48" s="113"/>
      <c r="H48" s="113">
        <f>F48+G48</f>
        <v>600</v>
      </c>
      <c r="I48" s="195"/>
    </row>
    <row r="49" spans="1:9" s="37" customFormat="1" ht="12.75">
      <c r="A49" s="95"/>
      <c r="B49" s="95"/>
      <c r="C49" s="95">
        <f>'Tab 4'!C168</f>
        <v>4300</v>
      </c>
      <c r="D49" s="111" t="s">
        <v>24</v>
      </c>
      <c r="E49" s="111" t="str">
        <f>'Tab 4'!D168</f>
        <v>Założenie strony internetowej dla Sołectwa </v>
      </c>
      <c r="F49" s="113">
        <f>'Tab 4'!E168</f>
        <v>600</v>
      </c>
      <c r="G49" s="113"/>
      <c r="H49" s="113">
        <f>F49+G49</f>
        <v>600</v>
      </c>
      <c r="I49" s="195"/>
    </row>
    <row r="50" spans="1:9" s="37" customFormat="1" ht="15.75" customHeight="1">
      <c r="A50" s="99"/>
      <c r="B50" s="99"/>
      <c r="C50" s="99"/>
      <c r="D50" s="124"/>
      <c r="E50" s="151" t="s">
        <v>126</v>
      </c>
      <c r="F50" s="152">
        <f>SUM(F46:F49)</f>
        <v>9200</v>
      </c>
      <c r="G50" s="152">
        <f>SUM(G46:G49)</f>
        <v>0</v>
      </c>
      <c r="H50" s="152">
        <f>SUM(H46:H49)</f>
        <v>9200</v>
      </c>
      <c r="I50" s="196"/>
    </row>
    <row r="51" spans="1:9" s="21" customFormat="1" ht="15.75" customHeight="1">
      <c r="A51" s="114"/>
      <c r="B51" s="115"/>
      <c r="C51" s="115"/>
      <c r="D51" s="115"/>
      <c r="E51" s="116" t="s">
        <v>127</v>
      </c>
      <c r="F51" s="85">
        <f>F40+F41+F45+F50</f>
        <v>18954</v>
      </c>
      <c r="G51" s="85">
        <f>G40+G41+G45+G50</f>
        <v>0</v>
      </c>
      <c r="H51" s="85">
        <f>H40+H41+H45+H50</f>
        <v>18954</v>
      </c>
      <c r="I51" s="113"/>
    </row>
    <row r="52" spans="1:9" s="21" customFormat="1" ht="9" customHeight="1">
      <c r="A52" s="96"/>
      <c r="B52" s="96"/>
      <c r="C52" s="96"/>
      <c r="D52" s="125"/>
      <c r="E52" s="126"/>
      <c r="F52" s="156"/>
      <c r="G52" s="156"/>
      <c r="H52" s="156"/>
      <c r="I52" s="154"/>
    </row>
    <row r="53" spans="1:9" ht="16.5" customHeight="1">
      <c r="A53" s="95">
        <f>'Tab 4'!A10</f>
        <v>754</v>
      </c>
      <c r="B53" s="95">
        <f>'Tab 4'!B10</f>
        <v>75412</v>
      </c>
      <c r="C53" s="95">
        <f>'Tab 4'!C10</f>
        <v>4210</v>
      </c>
      <c r="D53" s="111" t="s">
        <v>5</v>
      </c>
      <c r="E53" s="112" t="str">
        <f>'Tab 4'!D10</f>
        <v>Zakup wyposażenia dla OSP Mroków</v>
      </c>
      <c r="F53" s="113">
        <f>'Tab 4'!E10</f>
        <v>5100</v>
      </c>
      <c r="G53" s="113"/>
      <c r="H53" s="113">
        <f>F53+G53</f>
        <v>5100</v>
      </c>
      <c r="I53" s="191" t="s">
        <v>174</v>
      </c>
    </row>
    <row r="54" spans="1:9" ht="21">
      <c r="A54" s="95"/>
      <c r="B54" s="95"/>
      <c r="C54" s="95">
        <f>'Tab 4'!C41</f>
        <v>4210</v>
      </c>
      <c r="D54" s="111" t="s">
        <v>21</v>
      </c>
      <c r="E54" s="112" t="str">
        <f>'Tab 4'!D41</f>
        <v>Zakup wyposażenia bojowego dla OSP Mroków</v>
      </c>
      <c r="F54" s="113">
        <f>'Tab 4'!E41</f>
        <v>5000</v>
      </c>
      <c r="G54" s="113"/>
      <c r="H54" s="113">
        <f>F54+G54</f>
        <v>5000</v>
      </c>
      <c r="I54" s="192"/>
    </row>
    <row r="55" spans="1:9" ht="21">
      <c r="A55" s="95"/>
      <c r="B55" s="95"/>
      <c r="C55" s="95">
        <f>'Tab 4'!C77</f>
        <v>4210</v>
      </c>
      <c r="D55" s="111" t="s">
        <v>7</v>
      </c>
      <c r="E55" s="112" t="str">
        <f>'Tab 4'!D77</f>
        <v>Zakup umundurowania i sprzętu bojowego dla OSP Mroków</v>
      </c>
      <c r="F55" s="113">
        <f>'Tab 4'!E77</f>
        <v>10000</v>
      </c>
      <c r="G55" s="113"/>
      <c r="H55" s="113">
        <f>F55+G55</f>
        <v>10000</v>
      </c>
      <c r="I55" s="192"/>
    </row>
    <row r="56" spans="1:9" ht="21">
      <c r="A56" s="95"/>
      <c r="B56" s="95"/>
      <c r="C56" s="95">
        <f>'Tab 4'!C164</f>
        <v>4210</v>
      </c>
      <c r="D56" s="111" t="s">
        <v>90</v>
      </c>
      <c r="E56" s="112" t="str">
        <f>'Tab 4'!D164</f>
        <v>Zakup sprzętu bojowego i umundurowania dla OSP Mroków</v>
      </c>
      <c r="F56" s="113">
        <f>'Tab 4'!E164</f>
        <v>10000</v>
      </c>
      <c r="G56" s="113"/>
      <c r="H56" s="113">
        <f>F56+G56</f>
        <v>10000</v>
      </c>
      <c r="I56" s="192"/>
    </row>
    <row r="57" spans="1:9" s="38" customFormat="1" ht="12.75">
      <c r="A57" s="99"/>
      <c r="B57" s="99"/>
      <c r="C57" s="99"/>
      <c r="D57" s="124"/>
      <c r="E57" s="153" t="s">
        <v>191</v>
      </c>
      <c r="F57" s="152">
        <f>SUM(F53:F56)</f>
        <v>30100</v>
      </c>
      <c r="G57" s="152">
        <f>SUM(G53:G56)</f>
        <v>0</v>
      </c>
      <c r="H57" s="152">
        <f>SUM(H53:H56)</f>
        <v>30100</v>
      </c>
      <c r="I57" s="192"/>
    </row>
    <row r="58" spans="1:9" s="38" customFormat="1" ht="21">
      <c r="A58" s="95"/>
      <c r="B58" s="95"/>
      <c r="C58" s="95">
        <f>'Tab 4'!C178</f>
        <v>4270</v>
      </c>
      <c r="D58" s="111" t="s">
        <v>25</v>
      </c>
      <c r="E58" s="112" t="str">
        <f>'Tab 4'!D178</f>
        <v>Naprawa sprzętu stanowiącego wyposażenie OSP Mroków</v>
      </c>
      <c r="F58" s="113">
        <f>'Tab 4'!E178</f>
        <v>5000</v>
      </c>
      <c r="G58" s="113"/>
      <c r="H58" s="113">
        <f>F58+G58</f>
        <v>5000</v>
      </c>
      <c r="I58" s="193"/>
    </row>
    <row r="59" spans="1:9" s="21" customFormat="1" ht="39" customHeight="1">
      <c r="A59" s="95">
        <f>'Tab 4'!A108</f>
        <v>754</v>
      </c>
      <c r="B59" s="95">
        <f>'Tab 4'!B108</f>
        <v>75495</v>
      </c>
      <c r="C59" s="95">
        <f>'Tab 4'!C108</f>
        <v>4170</v>
      </c>
      <c r="D59" s="95" t="s">
        <v>129</v>
      </c>
      <c r="E59" s="112" t="str">
        <f>'Tab 4'!D108</f>
        <v>Organizacja zajęć z zakresu profilaktyki i przestępczości , uzależnień dla dzieci i młodzieży</v>
      </c>
      <c r="F59" s="113">
        <f>'Tab 4'!E108</f>
        <v>3300</v>
      </c>
      <c r="G59" s="113"/>
      <c r="H59" s="113">
        <f>F59+G59</f>
        <v>3300</v>
      </c>
      <c r="I59" s="191" t="s">
        <v>151</v>
      </c>
    </row>
    <row r="60" spans="1:9" s="21" customFormat="1" ht="39.75" customHeight="1">
      <c r="A60" s="95"/>
      <c r="B60" s="95"/>
      <c r="C60" s="95">
        <f>'Tab 4'!C109</f>
        <v>4110</v>
      </c>
      <c r="D60" s="95" t="s">
        <v>129</v>
      </c>
      <c r="E60" s="112" t="str">
        <f>E59</f>
        <v>Organizacja zajęć z zakresu profilaktyki i przestępczości , uzależnień dla dzieci i młodzieży</v>
      </c>
      <c r="F60" s="113">
        <f>'Tab 4'!E109</f>
        <v>630</v>
      </c>
      <c r="G60" s="113"/>
      <c r="H60" s="113">
        <f>F60+G60</f>
        <v>630</v>
      </c>
      <c r="I60" s="192"/>
    </row>
    <row r="61" spans="1:9" s="21" customFormat="1" ht="38.25" customHeight="1">
      <c r="A61" s="95"/>
      <c r="B61" s="95"/>
      <c r="C61" s="95">
        <f>'Tab 4'!C110</f>
        <v>4120</v>
      </c>
      <c r="D61" s="95" t="s">
        <v>129</v>
      </c>
      <c r="E61" s="112" t="str">
        <f>E60</f>
        <v>Organizacja zajęć z zakresu profilaktyki i przestępczości , uzależnień dla dzieci i młodzieży</v>
      </c>
      <c r="F61" s="113">
        <f>'Tab 4'!E110</f>
        <v>70</v>
      </c>
      <c r="G61" s="113"/>
      <c r="H61" s="113">
        <f>F61+G61</f>
        <v>70</v>
      </c>
      <c r="I61" s="193"/>
    </row>
    <row r="62" spans="1:9" s="21" customFormat="1" ht="18.75" customHeight="1">
      <c r="A62" s="114"/>
      <c r="B62" s="115"/>
      <c r="C62" s="115"/>
      <c r="D62" s="115"/>
      <c r="E62" s="127" t="s">
        <v>130</v>
      </c>
      <c r="F62" s="85">
        <f>SUM(F57:F61)</f>
        <v>39100</v>
      </c>
      <c r="G62" s="85">
        <f>SUM(G57:G61)</f>
        <v>0</v>
      </c>
      <c r="H62" s="85">
        <f>SUM(H57:H61)</f>
        <v>39100</v>
      </c>
      <c r="I62" s="157"/>
    </row>
    <row r="63" spans="1:9" s="21" customFormat="1" ht="21" customHeight="1">
      <c r="A63" s="117"/>
      <c r="B63" s="117"/>
      <c r="C63" s="117"/>
      <c r="D63" s="118"/>
      <c r="E63" s="119"/>
      <c r="F63" s="120"/>
      <c r="G63" s="120"/>
      <c r="H63" s="120"/>
      <c r="I63" s="123"/>
    </row>
    <row r="64" spans="1:9" s="21" customFormat="1" ht="20.25" customHeight="1">
      <c r="A64" s="128"/>
      <c r="B64" s="128"/>
      <c r="C64" s="128"/>
      <c r="D64" s="129"/>
      <c r="E64" s="130"/>
      <c r="F64" s="131"/>
      <c r="G64" s="131"/>
      <c r="H64" s="131"/>
      <c r="I64" s="134"/>
    </row>
    <row r="65" spans="1:9" s="21" customFormat="1" ht="6" customHeight="1">
      <c r="A65" s="128"/>
      <c r="B65" s="128"/>
      <c r="C65" s="128"/>
      <c r="D65" s="129"/>
      <c r="E65" s="130"/>
      <c r="F65" s="131"/>
      <c r="G65" s="131"/>
      <c r="H65" s="131"/>
      <c r="I65" s="134"/>
    </row>
    <row r="66" spans="1:9" s="21" customFormat="1" ht="18" customHeight="1">
      <c r="A66" s="128"/>
      <c r="B66" s="128"/>
      <c r="C66" s="128"/>
      <c r="D66" s="129"/>
      <c r="E66" s="130"/>
      <c r="F66" s="131"/>
      <c r="G66" s="131"/>
      <c r="H66" s="131"/>
      <c r="I66" s="134"/>
    </row>
    <row r="67" spans="1:9" s="21" customFormat="1" ht="8.25" customHeight="1">
      <c r="A67" s="128"/>
      <c r="B67" s="128"/>
      <c r="C67" s="128"/>
      <c r="D67" s="129"/>
      <c r="E67" s="130"/>
      <c r="F67" s="131"/>
      <c r="G67" s="131"/>
      <c r="H67" s="131"/>
      <c r="I67" s="134"/>
    </row>
    <row r="68" spans="1:9" ht="15" customHeight="1">
      <c r="A68" s="95">
        <f>'Tab 4'!A91</f>
        <v>801</v>
      </c>
      <c r="B68" s="95">
        <f>'Tab 4'!B91</f>
        <v>80101</v>
      </c>
      <c r="C68" s="95">
        <f>'Tab 4'!C91</f>
        <v>4110</v>
      </c>
      <c r="D68" s="111" t="s">
        <v>10</v>
      </c>
      <c r="E68" s="112" t="s">
        <v>51</v>
      </c>
      <c r="F68" s="113">
        <f>'Tab 4'!E91</f>
        <v>730</v>
      </c>
      <c r="G68" s="113"/>
      <c r="H68" s="113">
        <f>F68+G68</f>
        <v>730</v>
      </c>
      <c r="I68" s="113"/>
    </row>
    <row r="69" spans="1:9" ht="21">
      <c r="A69" s="95"/>
      <c r="B69" s="95"/>
      <c r="C69" s="95">
        <f>'Tab 4'!C112</f>
        <v>4110</v>
      </c>
      <c r="D69" s="111" t="s">
        <v>16</v>
      </c>
      <c r="E69" s="112" t="s">
        <v>67</v>
      </c>
      <c r="F69" s="113">
        <f>'Tab 4'!E112</f>
        <v>630</v>
      </c>
      <c r="G69" s="113"/>
      <c r="H69" s="113">
        <f>F69+G69</f>
        <v>630</v>
      </c>
      <c r="I69" s="113"/>
    </row>
    <row r="70" spans="1:9" ht="16.5" customHeight="1">
      <c r="A70" s="99"/>
      <c r="B70" s="99"/>
      <c r="C70" s="99"/>
      <c r="D70" s="189" t="s">
        <v>177</v>
      </c>
      <c r="E70" s="190"/>
      <c r="F70" s="113">
        <f>SUM(F68:F69)</f>
        <v>1360</v>
      </c>
      <c r="G70" s="113">
        <f>SUM(G68:G69)</f>
        <v>0</v>
      </c>
      <c r="H70" s="113">
        <f>SUM(H68:H69)</f>
        <v>1360</v>
      </c>
      <c r="I70" s="85"/>
    </row>
    <row r="71" spans="1:9" ht="12.75">
      <c r="A71" s="95"/>
      <c r="B71" s="95"/>
      <c r="C71" s="95">
        <f>'Tab 4'!C92</f>
        <v>4120</v>
      </c>
      <c r="D71" s="111" t="s">
        <v>10</v>
      </c>
      <c r="E71" s="112" t="s">
        <v>51</v>
      </c>
      <c r="F71" s="113">
        <f>'Tab 4'!E92</f>
        <v>110</v>
      </c>
      <c r="G71" s="113"/>
      <c r="H71" s="113">
        <f>F71+G71</f>
        <v>110</v>
      </c>
      <c r="I71" s="113"/>
    </row>
    <row r="72" spans="1:9" ht="21">
      <c r="A72" s="95"/>
      <c r="B72" s="95"/>
      <c r="C72" s="95">
        <f>'Tab 4'!C113</f>
        <v>4120</v>
      </c>
      <c r="D72" s="111" t="s">
        <v>16</v>
      </c>
      <c r="E72" s="112" t="s">
        <v>67</v>
      </c>
      <c r="F72" s="113">
        <f>'Tab 4'!E113</f>
        <v>70</v>
      </c>
      <c r="G72" s="113"/>
      <c r="H72" s="113">
        <f>F72+G72</f>
        <v>70</v>
      </c>
      <c r="I72" s="113"/>
    </row>
    <row r="73" spans="1:9" ht="17.25" customHeight="1">
      <c r="A73" s="99"/>
      <c r="B73" s="99"/>
      <c r="C73" s="99"/>
      <c r="D73" s="189" t="s">
        <v>178</v>
      </c>
      <c r="E73" s="190"/>
      <c r="F73" s="113">
        <f>SUM(F71:F72)</f>
        <v>180</v>
      </c>
      <c r="G73" s="113">
        <f>SUM(G71:G72)</f>
        <v>0</v>
      </c>
      <c r="H73" s="113">
        <f>SUM(H71:H72)</f>
        <v>180</v>
      </c>
      <c r="I73" s="85"/>
    </row>
    <row r="74" spans="1:9" s="37" customFormat="1" ht="31.5">
      <c r="A74" s="95"/>
      <c r="B74" s="95"/>
      <c r="C74" s="95">
        <f>'Tab 4'!C90</f>
        <v>4170</v>
      </c>
      <c r="D74" s="111" t="s">
        <v>10</v>
      </c>
      <c r="E74" s="112" t="str">
        <f>'Tab 4'!D90</f>
        <v>Zatrudnienie nauczyciela języka obcego Native spiker w szkole w Mysiadle</v>
      </c>
      <c r="F74" s="113">
        <f>'Tab 4'!E90</f>
        <v>4160</v>
      </c>
      <c r="G74" s="113"/>
      <c r="H74" s="113">
        <f>F74+G74</f>
        <v>4160</v>
      </c>
      <c r="I74" s="113"/>
    </row>
    <row r="75" spans="1:9" ht="21">
      <c r="A75" s="95"/>
      <c r="B75" s="95"/>
      <c r="C75" s="95">
        <f>'Tab 4'!C111</f>
        <v>4170</v>
      </c>
      <c r="D75" s="111" t="s">
        <v>16</v>
      </c>
      <c r="E75" s="112" t="str">
        <f>'Tab 4'!D111</f>
        <v>Organizacja zajęć artystycznych dla dzieci w szkole w Nowej Iwicznej</v>
      </c>
      <c r="F75" s="113">
        <f>'Tab 4'!E111</f>
        <v>3300</v>
      </c>
      <c r="G75" s="113"/>
      <c r="H75" s="113">
        <f>F75+G75</f>
        <v>3300</v>
      </c>
      <c r="I75" s="113"/>
    </row>
    <row r="76" spans="1:9" ht="12.75">
      <c r="A76" s="99"/>
      <c r="B76" s="99"/>
      <c r="C76" s="99"/>
      <c r="D76" s="189" t="s">
        <v>179</v>
      </c>
      <c r="E76" s="190"/>
      <c r="F76" s="113">
        <f>SUM(F74:F75)</f>
        <v>7460</v>
      </c>
      <c r="G76" s="113">
        <f>SUM(G74:G75)</f>
        <v>0</v>
      </c>
      <c r="H76" s="113">
        <f>SUM(H74:H75)</f>
        <v>7460</v>
      </c>
      <c r="I76" s="85"/>
    </row>
    <row r="77" spans="1:9" ht="31.5">
      <c r="A77" s="95"/>
      <c r="B77" s="95"/>
      <c r="C77" s="95">
        <f>'Tab 4'!C11</f>
        <v>4240</v>
      </c>
      <c r="D77" s="111" t="s">
        <v>5</v>
      </c>
      <c r="E77" s="112" t="str">
        <f>'Tab 4'!D11</f>
        <v>Zakup tablicy multymedialnej do Zespołu Szkół Publicznych w Mrokowie</v>
      </c>
      <c r="F77" s="113">
        <f>'Tab 4'!E11</f>
        <v>7000</v>
      </c>
      <c r="G77" s="113"/>
      <c r="H77" s="113">
        <f>F77+G77</f>
        <v>7000</v>
      </c>
      <c r="I77" s="113"/>
    </row>
    <row r="78" spans="1:9" s="37" customFormat="1" ht="21">
      <c r="A78" s="95"/>
      <c r="B78" s="95"/>
      <c r="C78" s="95">
        <f>'Tab 4'!C93</f>
        <v>4300</v>
      </c>
      <c r="D78" s="111" t="s">
        <v>10</v>
      </c>
      <c r="E78" s="112" t="str">
        <f>'Tab 4'!D93</f>
        <v>Badanie słuchu dla dzieci klas pierwszych w szkole w Mysiadle</v>
      </c>
      <c r="F78" s="113">
        <f>'Tab 4'!E93</f>
        <v>3040</v>
      </c>
      <c r="G78" s="113"/>
      <c r="H78" s="113">
        <f>F78+G78</f>
        <v>3040</v>
      </c>
      <c r="I78" s="113"/>
    </row>
    <row r="79" spans="1:9" ht="21">
      <c r="A79" s="95"/>
      <c r="B79" s="95"/>
      <c r="C79" s="95">
        <f>'Tab 4'!C114</f>
        <v>4300</v>
      </c>
      <c r="D79" s="111" t="s">
        <v>16</v>
      </c>
      <c r="E79" s="112" t="str">
        <f>'Tab 4'!D114</f>
        <v>Wykonanie przeglądu dentystycznego dla dzieci w szkole w Nowej Iwicznej</v>
      </c>
      <c r="F79" s="113">
        <f>'Tab 4'!E114</f>
        <v>6000</v>
      </c>
      <c r="G79" s="113"/>
      <c r="H79" s="113">
        <f>F79+G79</f>
        <v>6000</v>
      </c>
      <c r="I79" s="113"/>
    </row>
    <row r="80" spans="1:9" s="38" customFormat="1" ht="12.75">
      <c r="A80" s="99"/>
      <c r="B80" s="99"/>
      <c r="C80" s="99"/>
      <c r="D80" s="189" t="s">
        <v>32</v>
      </c>
      <c r="E80" s="190"/>
      <c r="F80" s="113">
        <f>SUM(F78:F79)</f>
        <v>9040</v>
      </c>
      <c r="G80" s="113">
        <f>SUM(G78:G79)</f>
        <v>0</v>
      </c>
      <c r="H80" s="113">
        <f>SUM(H78:H79)</f>
        <v>9040</v>
      </c>
      <c r="I80" s="85"/>
    </row>
    <row r="81" spans="1:9" ht="31.5">
      <c r="A81" s="95"/>
      <c r="B81" s="95"/>
      <c r="C81" s="95">
        <f>'Tab 4'!C115</f>
        <v>6050</v>
      </c>
      <c r="D81" s="111" t="s">
        <v>16</v>
      </c>
      <c r="E81" s="112" t="str">
        <f>'Tab 4'!D115</f>
        <v>Instalacja monitoringu na terenie Zespołu Szkół Publicznych w Nowej Iwicznej</v>
      </c>
      <c r="F81" s="113">
        <f>'Tab 4'!E115</f>
        <v>20000</v>
      </c>
      <c r="G81" s="113"/>
      <c r="H81" s="113">
        <f>F81+G81</f>
        <v>20000</v>
      </c>
      <c r="I81" s="113"/>
    </row>
    <row r="82" spans="1:9" ht="21">
      <c r="A82" s="95">
        <f>'Tab 4'!A12</f>
        <v>801</v>
      </c>
      <c r="B82" s="95">
        <f>'Tab 4'!B12</f>
        <v>80104</v>
      </c>
      <c r="C82" s="95">
        <f>'Tab 4'!C12</f>
        <v>4240</v>
      </c>
      <c r="D82" s="111" t="s">
        <v>5</v>
      </c>
      <c r="E82" s="112" t="str">
        <f>'Tab 4'!D12</f>
        <v>Zakup pomocy dydaktycznych do przedszkola w Jastrzębcu</v>
      </c>
      <c r="F82" s="113">
        <f>'Tab 4'!E12</f>
        <v>3000</v>
      </c>
      <c r="G82" s="113"/>
      <c r="H82" s="113">
        <f>F82+G82</f>
        <v>3000</v>
      </c>
      <c r="I82" s="113"/>
    </row>
    <row r="83" spans="1:9" ht="31.5">
      <c r="A83" s="95"/>
      <c r="B83" s="95"/>
      <c r="C83" s="95">
        <f>'Tab 4'!C13</f>
        <v>6060</v>
      </c>
      <c r="D83" s="111" t="s">
        <v>5</v>
      </c>
      <c r="E83" s="112" t="str">
        <f>'Tab 4'!D13</f>
        <v>Zakup zestawu urządzeń do zabawy dla dzieci na plac zabaw przy przedszkolu w Jastrzębcu</v>
      </c>
      <c r="F83" s="113">
        <f>'Tab 4'!E13</f>
        <v>10000</v>
      </c>
      <c r="G83" s="113"/>
      <c r="H83" s="113">
        <f>F83+G83</f>
        <v>10000</v>
      </c>
      <c r="I83" s="113"/>
    </row>
    <row r="84" spans="1:9" ht="12.75">
      <c r="A84" s="114"/>
      <c r="B84" s="115"/>
      <c r="C84" s="115"/>
      <c r="D84" s="115"/>
      <c r="E84" s="116" t="s">
        <v>131</v>
      </c>
      <c r="F84" s="85">
        <f>F83+F82+F81+F80+F76+F73+F70+F77</f>
        <v>58040</v>
      </c>
      <c r="G84" s="85">
        <f>G83+G82+G81+G80+G76+G73+G70+G77</f>
        <v>0</v>
      </c>
      <c r="H84" s="85">
        <f>H83+H82+H81+H80+H76+H73+H70+H77</f>
        <v>58040</v>
      </c>
      <c r="I84" s="85" t="s">
        <v>114</v>
      </c>
    </row>
    <row r="85" spans="1:9" ht="12.75">
      <c r="A85" s="97"/>
      <c r="B85" s="97"/>
      <c r="C85" s="97"/>
      <c r="D85" s="121"/>
      <c r="E85" s="122"/>
      <c r="F85" s="123"/>
      <c r="G85" s="123"/>
      <c r="H85" s="123"/>
      <c r="I85" s="123"/>
    </row>
    <row r="86" spans="1:9" ht="12.75">
      <c r="A86" s="98"/>
      <c r="B86" s="98"/>
      <c r="C86" s="98"/>
      <c r="D86" s="132"/>
      <c r="E86" s="133"/>
      <c r="F86" s="134"/>
      <c r="G86" s="134"/>
      <c r="H86" s="134"/>
      <c r="I86" s="134"/>
    </row>
    <row r="87" spans="1:9" ht="12.75">
      <c r="A87" s="98"/>
      <c r="B87" s="98"/>
      <c r="C87" s="98"/>
      <c r="D87" s="132"/>
      <c r="E87" s="133"/>
      <c r="F87" s="134"/>
      <c r="G87" s="134"/>
      <c r="H87" s="134"/>
      <c r="I87" s="134"/>
    </row>
    <row r="88" spans="1:9" ht="12.75">
      <c r="A88" s="98"/>
      <c r="B88" s="98"/>
      <c r="C88" s="98"/>
      <c r="D88" s="132"/>
      <c r="E88" s="133"/>
      <c r="F88" s="134"/>
      <c r="G88" s="134"/>
      <c r="H88" s="134"/>
      <c r="I88" s="134"/>
    </row>
    <row r="89" spans="1:9" ht="12.75">
      <c r="A89" s="98"/>
      <c r="B89" s="98"/>
      <c r="C89" s="98"/>
      <c r="D89" s="132"/>
      <c r="E89" s="133"/>
      <c r="F89" s="134"/>
      <c r="G89" s="134"/>
      <c r="H89" s="134"/>
      <c r="I89" s="134"/>
    </row>
    <row r="90" spans="1:9" ht="12.75">
      <c r="A90" s="98"/>
      <c r="B90" s="98"/>
      <c r="C90" s="98"/>
      <c r="D90" s="132"/>
      <c r="E90" s="133"/>
      <c r="F90" s="134"/>
      <c r="G90" s="134"/>
      <c r="H90" s="134"/>
      <c r="I90" s="134"/>
    </row>
    <row r="91" spans="1:9" ht="12.75">
      <c r="A91" s="98"/>
      <c r="B91" s="98"/>
      <c r="C91" s="98"/>
      <c r="D91" s="132"/>
      <c r="E91" s="133"/>
      <c r="F91" s="134"/>
      <c r="G91" s="134"/>
      <c r="H91" s="134"/>
      <c r="I91" s="134"/>
    </row>
    <row r="92" spans="1:9" ht="32.25" customHeight="1">
      <c r="A92" s="98"/>
      <c r="B92" s="98"/>
      <c r="C92" s="98"/>
      <c r="D92" s="132"/>
      <c r="E92" s="133"/>
      <c r="F92" s="134"/>
      <c r="G92" s="134"/>
      <c r="H92" s="134"/>
      <c r="I92" s="134"/>
    </row>
    <row r="93" spans="1:9" ht="33" customHeight="1">
      <c r="A93" s="98"/>
      <c r="B93" s="98"/>
      <c r="C93" s="98"/>
      <c r="D93" s="132"/>
      <c r="E93" s="133"/>
      <c r="F93" s="134"/>
      <c r="G93" s="134"/>
      <c r="H93" s="134"/>
      <c r="I93" s="134"/>
    </row>
    <row r="94" spans="1:9" ht="37.5" customHeight="1">
      <c r="A94" s="98"/>
      <c r="B94" s="98"/>
      <c r="C94" s="98"/>
      <c r="D94" s="132"/>
      <c r="E94" s="133"/>
      <c r="F94" s="134"/>
      <c r="G94" s="134"/>
      <c r="H94" s="134"/>
      <c r="I94" s="134"/>
    </row>
    <row r="95" spans="1:9" ht="12.75">
      <c r="A95" s="98"/>
      <c r="B95" s="98"/>
      <c r="C95" s="98"/>
      <c r="D95" s="132"/>
      <c r="E95" s="133"/>
      <c r="F95" s="134"/>
      <c r="G95" s="134"/>
      <c r="H95" s="134"/>
      <c r="I95" s="134"/>
    </row>
    <row r="96" spans="1:9" ht="12.75">
      <c r="A96" s="98"/>
      <c r="B96" s="98"/>
      <c r="C96" s="98"/>
      <c r="D96" s="132"/>
      <c r="E96" s="133"/>
      <c r="F96" s="134"/>
      <c r="G96" s="134"/>
      <c r="H96" s="134"/>
      <c r="I96" s="134"/>
    </row>
    <row r="97" spans="1:9" ht="12.75">
      <c r="A97" s="98"/>
      <c r="B97" s="98"/>
      <c r="C97" s="98"/>
      <c r="D97" s="132"/>
      <c r="E97" s="133"/>
      <c r="F97" s="134"/>
      <c r="G97" s="134"/>
      <c r="H97" s="134"/>
      <c r="I97" s="134"/>
    </row>
    <row r="98" spans="1:9" ht="12.75">
      <c r="A98" s="98"/>
      <c r="B98" s="98"/>
      <c r="C98" s="98"/>
      <c r="D98" s="132"/>
      <c r="E98" s="133"/>
      <c r="F98" s="134"/>
      <c r="G98" s="134"/>
      <c r="H98" s="134"/>
      <c r="I98" s="134"/>
    </row>
    <row r="99" spans="1:9" ht="12.75">
      <c r="A99" s="98"/>
      <c r="B99" s="98"/>
      <c r="C99" s="98"/>
      <c r="D99" s="132"/>
      <c r="E99" s="133"/>
      <c r="F99" s="134"/>
      <c r="G99" s="134"/>
      <c r="H99" s="134"/>
      <c r="I99" s="134"/>
    </row>
    <row r="100" spans="1:9" ht="12.75">
      <c r="A100" s="98"/>
      <c r="B100" s="98"/>
      <c r="C100" s="98"/>
      <c r="D100" s="132"/>
      <c r="E100" s="133"/>
      <c r="F100" s="134"/>
      <c r="G100" s="134"/>
      <c r="H100" s="134"/>
      <c r="I100" s="134"/>
    </row>
    <row r="101" spans="1:9" ht="12.75">
      <c r="A101" s="98"/>
      <c r="B101" s="98"/>
      <c r="C101" s="98"/>
      <c r="D101" s="132"/>
      <c r="E101" s="133"/>
      <c r="F101" s="134"/>
      <c r="G101" s="134"/>
      <c r="H101" s="134"/>
      <c r="I101" s="134"/>
    </row>
    <row r="102" spans="1:9" ht="12.75">
      <c r="A102" s="98"/>
      <c r="B102" s="98"/>
      <c r="C102" s="98"/>
      <c r="D102" s="132"/>
      <c r="E102" s="133"/>
      <c r="F102" s="134"/>
      <c r="G102" s="134"/>
      <c r="H102" s="134"/>
      <c r="I102" s="134"/>
    </row>
    <row r="103" spans="1:9" ht="41.25" customHeight="1">
      <c r="A103" s="95">
        <f>'Tab 4'!A147</f>
        <v>900</v>
      </c>
      <c r="B103" s="95">
        <f>'Tab 4'!B147</f>
        <v>90001</v>
      </c>
      <c r="C103" s="95">
        <f>'Tab 4'!C147</f>
        <v>6050</v>
      </c>
      <c r="D103" s="111" t="s">
        <v>8</v>
      </c>
      <c r="E103" s="112" t="str">
        <f>'Tab 4'!D147</f>
        <v>Projekt budowy kanalizacji deszczowej ulic: Krótkiej, Wiśniowqej, Syna Pułku, Rekreacyjnej i drogi 160/5</v>
      </c>
      <c r="F103" s="113">
        <f>'Tab 4'!E147</f>
        <v>60000</v>
      </c>
      <c r="G103" s="113"/>
      <c r="H103" s="113">
        <f>F103+G103</f>
        <v>60000</v>
      </c>
      <c r="I103" s="113" t="s">
        <v>112</v>
      </c>
    </row>
    <row r="104" spans="1:9" ht="27.75" customHeight="1">
      <c r="A104" s="95">
        <f>'Tab 4'!A94</f>
        <v>900</v>
      </c>
      <c r="B104" s="95">
        <f>'Tab 4'!B94</f>
        <v>90003</v>
      </c>
      <c r="C104" s="95">
        <f>'Tab 4'!C94</f>
        <v>4210</v>
      </c>
      <c r="D104" s="111" t="s">
        <v>10</v>
      </c>
      <c r="E104" s="112" t="str">
        <f>'Tab 4'!D94</f>
        <v>Organizacja Dnia Sprzątanie Mysiadła (worki, rękawice)</v>
      </c>
      <c r="F104" s="113">
        <f>'Tab 4'!E94</f>
        <v>1000</v>
      </c>
      <c r="G104" s="113"/>
      <c r="H104" s="113">
        <f aca="true" t="shared" si="0" ref="H104:H112">F104+G104</f>
        <v>1000</v>
      </c>
      <c r="I104" s="113" t="s">
        <v>112</v>
      </c>
    </row>
    <row r="105" spans="1:9" s="38" customFormat="1" ht="12.75">
      <c r="A105" s="95"/>
      <c r="B105" s="95"/>
      <c r="C105" s="95">
        <f>'Tab 4'!C56</f>
        <v>4300</v>
      </c>
      <c r="D105" s="111" t="s">
        <v>6</v>
      </c>
      <c r="E105" s="112" t="str">
        <f>'Tab 4'!D56</f>
        <v>Obsługa i konserwacja zamiatarki</v>
      </c>
      <c r="F105" s="113">
        <f>'Tab 4'!E56</f>
        <v>5000</v>
      </c>
      <c r="G105" s="113"/>
      <c r="H105" s="113">
        <f t="shared" si="0"/>
        <v>5000</v>
      </c>
      <c r="I105" s="113" t="s">
        <v>112</v>
      </c>
    </row>
    <row r="106" spans="1:9" s="38" customFormat="1" ht="12.75">
      <c r="A106" s="95"/>
      <c r="B106" s="95"/>
      <c r="C106" s="95">
        <f>'Tab 4'!C57</f>
        <v>6060</v>
      </c>
      <c r="D106" s="111" t="s">
        <v>6</v>
      </c>
      <c r="E106" s="112" t="str">
        <f>'Tab 4'!D57</f>
        <v>Zakup zamiatarki chodników </v>
      </c>
      <c r="F106" s="113">
        <f>'Tab 4'!E57</f>
        <v>5000</v>
      </c>
      <c r="G106" s="113"/>
      <c r="H106" s="113">
        <f t="shared" si="0"/>
        <v>5000</v>
      </c>
      <c r="I106" s="113" t="s">
        <v>112</v>
      </c>
    </row>
    <row r="107" spans="1:9" ht="12.75">
      <c r="A107" s="95">
        <f>'Tab 4'!A47</f>
        <v>900</v>
      </c>
      <c r="B107" s="95">
        <f>'Tab 4'!B47</f>
        <v>90004</v>
      </c>
      <c r="C107" s="95">
        <f>'Tab 4'!C47</f>
        <v>4300</v>
      </c>
      <c r="D107" s="111" t="s">
        <v>14</v>
      </c>
      <c r="E107" s="112" t="str">
        <f>'Tab 4'!D47</f>
        <v>Nasadzenie zieleni w sołectwie </v>
      </c>
      <c r="F107" s="113">
        <f>'Tab 4'!E47</f>
        <v>25352</v>
      </c>
      <c r="G107" s="113"/>
      <c r="H107" s="113">
        <f t="shared" si="0"/>
        <v>25352</v>
      </c>
      <c r="I107" s="113"/>
    </row>
    <row r="108" spans="1:9" ht="12.75">
      <c r="A108" s="95"/>
      <c r="B108" s="95"/>
      <c r="C108" s="95">
        <f>'Tab 4'!C58</f>
        <v>4300</v>
      </c>
      <c r="D108" s="111" t="s">
        <v>6</v>
      </c>
      <c r="E108" s="112" t="str">
        <f>'Tab 4'!D58</f>
        <v>Pielęgnacja terenów zielonych</v>
      </c>
      <c r="F108" s="113">
        <f>'Tab 4'!E58</f>
        <v>5000</v>
      </c>
      <c r="G108" s="113"/>
      <c r="H108" s="113">
        <f t="shared" si="0"/>
        <v>5000</v>
      </c>
      <c r="I108" s="113"/>
    </row>
    <row r="109" spans="1:9" ht="12.75">
      <c r="A109" s="95"/>
      <c r="B109" s="95"/>
      <c r="C109" s="95">
        <f>'Tab 4'!C67</f>
        <v>4300</v>
      </c>
      <c r="D109" s="111" t="s">
        <v>15</v>
      </c>
      <c r="E109" s="112" t="str">
        <f>'Tab 4'!D67</f>
        <v>Nasadzenie zieleni </v>
      </c>
      <c r="F109" s="113">
        <f>'Tab 4'!E67</f>
        <v>13200</v>
      </c>
      <c r="G109" s="113"/>
      <c r="H109" s="113">
        <f t="shared" si="0"/>
        <v>13200</v>
      </c>
      <c r="I109" s="113"/>
    </row>
    <row r="110" spans="1:9" ht="12.75">
      <c r="A110" s="95"/>
      <c r="B110" s="95"/>
      <c r="C110" s="95">
        <f>'Tab 4'!C78</f>
        <v>4300</v>
      </c>
      <c r="D110" s="111" t="s">
        <v>7</v>
      </c>
      <c r="E110" s="112" t="str">
        <f>'Tab 4'!D78</f>
        <v>Nasadzenie zieleni na skwerze</v>
      </c>
      <c r="F110" s="113">
        <f>'Tab 4'!E78</f>
        <v>5000</v>
      </c>
      <c r="G110" s="113"/>
      <c r="H110" s="113">
        <f t="shared" si="0"/>
        <v>5000</v>
      </c>
      <c r="I110" s="113"/>
    </row>
    <row r="111" spans="1:9" ht="12.75">
      <c r="A111" s="95"/>
      <c r="B111" s="95"/>
      <c r="C111" s="95">
        <f>'Tab 4'!C116</f>
        <v>4300</v>
      </c>
      <c r="D111" s="111" t="s">
        <v>16</v>
      </c>
      <c r="E111" s="112" t="str">
        <f>'Tab 4'!D116</f>
        <v>Nasadzenie zieleni</v>
      </c>
      <c r="F111" s="113">
        <f>'Tab 4'!E116</f>
        <v>10000</v>
      </c>
      <c r="G111" s="113"/>
      <c r="H111" s="113">
        <f t="shared" si="0"/>
        <v>10000</v>
      </c>
      <c r="I111" s="113"/>
    </row>
    <row r="112" spans="1:9" ht="12.75">
      <c r="A112" s="95"/>
      <c r="B112" s="95"/>
      <c r="C112" s="95">
        <f>'Tab 4'!C197</f>
        <v>4300</v>
      </c>
      <c r="D112" s="111" t="s">
        <v>18</v>
      </c>
      <c r="E112" s="112" t="str">
        <f>'Tab 4'!D197</f>
        <v>Nasadzenie zieleni </v>
      </c>
      <c r="F112" s="113">
        <f>'Tab 4'!E197</f>
        <v>4111</v>
      </c>
      <c r="G112" s="113"/>
      <c r="H112" s="113">
        <f t="shared" si="0"/>
        <v>4111</v>
      </c>
      <c r="I112" s="113"/>
    </row>
    <row r="113" spans="1:9" ht="12.75">
      <c r="A113" s="99"/>
      <c r="B113" s="99"/>
      <c r="C113" s="99" t="s">
        <v>133</v>
      </c>
      <c r="D113" s="189" t="s">
        <v>180</v>
      </c>
      <c r="E113" s="190"/>
      <c r="F113" s="113">
        <f>SUM(F107:F112)</f>
        <v>62663</v>
      </c>
      <c r="G113" s="113">
        <f>SUM(G107:G112)</f>
        <v>0</v>
      </c>
      <c r="H113" s="113">
        <f>SUM(H107:H112)</f>
        <v>62663</v>
      </c>
      <c r="I113" s="113" t="s">
        <v>112</v>
      </c>
    </row>
    <row r="114" spans="1:9" ht="27.75" customHeight="1">
      <c r="A114" s="95"/>
      <c r="B114" s="95"/>
      <c r="C114" s="95">
        <f>'Tab 4'!C79</f>
        <v>6060</v>
      </c>
      <c r="D114" s="111" t="s">
        <v>7</v>
      </c>
      <c r="E114" s="112" t="str">
        <f>'Tab 4'!D79</f>
        <v>Zakup altany na skwerku zielonym</v>
      </c>
      <c r="F114" s="113">
        <f>'Tab 4'!E79</f>
        <v>10000</v>
      </c>
      <c r="G114" s="113"/>
      <c r="H114" s="113">
        <f>F114+G114</f>
        <v>10000</v>
      </c>
      <c r="I114" s="149" t="s">
        <v>142</v>
      </c>
    </row>
    <row r="115" spans="1:9" ht="27" customHeight="1">
      <c r="A115" s="95">
        <f>'Tab 4'!A31</f>
        <v>900</v>
      </c>
      <c r="B115" s="95">
        <f>'Tab 4'!B31</f>
        <v>90015</v>
      </c>
      <c r="C115" s="95">
        <f>'Tab 4'!C31</f>
        <v>6050</v>
      </c>
      <c r="D115" s="111" t="s">
        <v>12</v>
      </c>
      <c r="E115" s="112" t="str">
        <f>'Tab 4'!D31</f>
        <v>Łoziska -Projekt oświetlenia ul. Złotych Łanów (punkty świetlne)</v>
      </c>
      <c r="F115" s="113">
        <f>'Tab 4'!E31</f>
        <v>10000</v>
      </c>
      <c r="G115" s="113"/>
      <c r="H115" s="113">
        <f aca="true" t="shared" si="1" ref="H115:H121">F115+G115</f>
        <v>10000</v>
      </c>
      <c r="I115" s="113"/>
    </row>
    <row r="116" spans="1:9" ht="39.75" customHeight="1">
      <c r="A116" s="95"/>
      <c r="B116" s="95"/>
      <c r="C116" s="95">
        <v>6050</v>
      </c>
      <c r="D116" s="111" t="str">
        <f>'Tab 4'!C17</f>
        <v>Jabłonowo</v>
      </c>
      <c r="E116" s="112" t="str">
        <f>'Tab 4'!D19</f>
        <v>Budowa oświetlenia na drodze nr 48/1 i 47/1 w Kolonii Warszawskiej  w sołectwie Jabłonowo - punkty świetlne</v>
      </c>
      <c r="F116" s="113">
        <f>'Tab 4'!E19</f>
        <v>0</v>
      </c>
      <c r="G116" s="113">
        <f>'Tab 4'!F19</f>
        <v>20000</v>
      </c>
      <c r="H116" s="113">
        <f>'Tab 4'!G19</f>
        <v>20000</v>
      </c>
      <c r="I116" s="113"/>
    </row>
    <row r="117" spans="1:9" ht="37.5" customHeight="1">
      <c r="A117" s="95"/>
      <c r="B117" s="95"/>
      <c r="C117" s="95">
        <f>'Tab 4'!C32</f>
        <v>6050</v>
      </c>
      <c r="D117" s="111" t="s">
        <v>12</v>
      </c>
      <c r="E117" s="112" t="str">
        <f>'Tab 4'!D32</f>
        <v>Projekt i budowa  oświetlenia ul. Leśna (punkty świetlne) w Jazgarzewszczyźnie </v>
      </c>
      <c r="F117" s="113">
        <f>'Tab 4'!E32</f>
        <v>45000</v>
      </c>
      <c r="G117" s="113"/>
      <c r="H117" s="113">
        <f t="shared" si="1"/>
        <v>45000</v>
      </c>
      <c r="I117" s="113"/>
    </row>
    <row r="118" spans="1:9" ht="21">
      <c r="A118" s="95"/>
      <c r="B118" s="95"/>
      <c r="C118" s="95">
        <f>'Tab 4'!C48</f>
        <v>6050</v>
      </c>
      <c r="D118" s="111" t="s">
        <v>14</v>
      </c>
      <c r="E118" s="112" t="str">
        <f>'Tab 4'!D48</f>
        <v>Projekt i budowa  oświetlenia ul. Alternatywy (punkty świetlne)</v>
      </c>
      <c r="F118" s="113">
        <f>'Tab 4'!E48</f>
        <v>5000</v>
      </c>
      <c r="G118" s="113"/>
      <c r="H118" s="113">
        <f t="shared" si="1"/>
        <v>5000</v>
      </c>
      <c r="I118" s="113"/>
    </row>
    <row r="119" spans="1:9" ht="21">
      <c r="A119" s="95"/>
      <c r="B119" s="95"/>
      <c r="C119" s="95">
        <f>'Tab 4'!C49</f>
        <v>6050</v>
      </c>
      <c r="D119" s="111" t="s">
        <v>14</v>
      </c>
      <c r="E119" s="112" t="str">
        <f>'Tab 4'!D49</f>
        <v>Projekt  oświetlenia ul. Makowej                       (punkty świetlne)</v>
      </c>
      <c r="F119" s="113">
        <f>'Tab 4'!E49</f>
        <v>10000</v>
      </c>
      <c r="G119" s="113"/>
      <c r="H119" s="113">
        <f t="shared" si="1"/>
        <v>10000</v>
      </c>
      <c r="I119" s="113"/>
    </row>
    <row r="120" spans="1:9" ht="31.5">
      <c r="A120" s="95"/>
      <c r="B120" s="95"/>
      <c r="C120" s="95">
        <f>'Tab 4'!C95</f>
        <v>6050</v>
      </c>
      <c r="D120" s="111" t="s">
        <v>10</v>
      </c>
      <c r="E120" s="112" t="str">
        <f>'Tab 4'!D95</f>
        <v>Projekt i budowa oświetlenia wokół stawu od ulicy Osiedlowej (punkty świetlne)</v>
      </c>
      <c r="F120" s="113">
        <f>'Tab 4'!E95</f>
        <v>13000</v>
      </c>
      <c r="G120" s="113"/>
      <c r="H120" s="113">
        <f t="shared" si="1"/>
        <v>13000</v>
      </c>
      <c r="I120" s="113"/>
    </row>
    <row r="121" spans="1:9" ht="35.25" customHeight="1">
      <c r="A121" s="95"/>
      <c r="B121" s="95"/>
      <c r="C121" s="95">
        <f>'Tab 4'!C179</f>
        <v>6050</v>
      </c>
      <c r="D121" s="111" t="s">
        <v>25</v>
      </c>
      <c r="E121" s="112" t="str">
        <f>'Tab 4'!D179</f>
        <v>Projekt budowy oświetlenia ul. Melonowej w Wólce Kosowskiej (punkty świetlne)</v>
      </c>
      <c r="F121" s="113">
        <f>'Tab 4'!E179</f>
        <v>10000</v>
      </c>
      <c r="G121" s="113"/>
      <c r="H121" s="113">
        <f t="shared" si="1"/>
        <v>10000</v>
      </c>
      <c r="I121" s="113"/>
    </row>
    <row r="122" spans="1:10" ht="15.75" customHeight="1">
      <c r="A122" s="99" t="s">
        <v>133</v>
      </c>
      <c r="B122" s="99"/>
      <c r="C122" s="99"/>
      <c r="D122" s="189" t="s">
        <v>176</v>
      </c>
      <c r="E122" s="190"/>
      <c r="F122" s="113">
        <f>SUM(F115:F121)</f>
        <v>93000</v>
      </c>
      <c r="G122" s="113">
        <f>SUM(G115:G121)</f>
        <v>20000</v>
      </c>
      <c r="H122" s="113">
        <f>SUM(H115:H121)</f>
        <v>113000</v>
      </c>
      <c r="I122" s="113" t="s">
        <v>112</v>
      </c>
      <c r="J122" s="71"/>
    </row>
    <row r="123" spans="1:9" ht="82.5" customHeight="1">
      <c r="A123" s="95">
        <f>'Tab 4'!A20</f>
        <v>900</v>
      </c>
      <c r="B123" s="95">
        <f>'Tab 4'!B20</f>
        <v>90095</v>
      </c>
      <c r="C123" s="95">
        <f>'Tab 4'!C20</f>
        <v>4300</v>
      </c>
      <c r="D123" s="111" t="s">
        <v>19</v>
      </c>
      <c r="E123" s="112" t="str">
        <f>'Tab 4'!D20</f>
        <v>Inwenteryzacja przyrodnicza wsi Stefanowo i Jabłonowo - Dotyczy kształtowania ładu przestrzennego, ochrony środowiska i przyrody, edukacji ekologicznej i rozwoju turystyki</v>
      </c>
      <c r="F123" s="113">
        <f>'Tab 4'!E20</f>
        <v>20000</v>
      </c>
      <c r="G123" s="113">
        <f>'Tab 4'!F20</f>
        <v>-20000</v>
      </c>
      <c r="H123" s="113">
        <f>'Tab 4'!G20</f>
        <v>0</v>
      </c>
      <c r="I123" s="94"/>
    </row>
    <row r="124" spans="1:9" ht="79.5" customHeight="1">
      <c r="A124" s="95"/>
      <c r="B124" s="95"/>
      <c r="C124" s="95">
        <f>'Tab 4'!C152</f>
        <v>4300</v>
      </c>
      <c r="D124" s="111" t="s">
        <v>9</v>
      </c>
      <c r="E124" s="112" t="str">
        <f>'Tab 4'!D152</f>
        <v>Inwenteryzacja przyrodnicza wsi Stefanowo  - Dotyczy kształtowania ładu przestrzennego, ochrony środowiska i przyrody, edukacji ekologicznej i rozwoju turystyki</v>
      </c>
      <c r="F124" s="113">
        <f>'Tab 4'!E152</f>
        <v>20000</v>
      </c>
      <c r="G124" s="113"/>
      <c r="H124" s="113">
        <f>F124+G124</f>
        <v>20000</v>
      </c>
      <c r="I124" s="94"/>
    </row>
    <row r="125" spans="1:9" ht="12.75">
      <c r="A125" s="99"/>
      <c r="B125" s="99"/>
      <c r="C125" s="99"/>
      <c r="D125" s="189" t="s">
        <v>175</v>
      </c>
      <c r="E125" s="190"/>
      <c r="F125" s="113">
        <f>SUM(F123:F124)</f>
        <v>40000</v>
      </c>
      <c r="G125" s="113">
        <f>SUM(G123:G124)</f>
        <v>-20000</v>
      </c>
      <c r="H125" s="113">
        <f>SUM(H123:H124)</f>
        <v>20000</v>
      </c>
      <c r="I125" s="149" t="s">
        <v>120</v>
      </c>
    </row>
    <row r="126" spans="1:9" s="21" customFormat="1" ht="18.75" customHeight="1">
      <c r="A126" s="114"/>
      <c r="B126" s="115"/>
      <c r="C126" s="115"/>
      <c r="D126" s="115"/>
      <c r="E126" s="116" t="s">
        <v>132</v>
      </c>
      <c r="F126" s="85">
        <f>F125+F122+K117+F113+F114+F103+F104+F105+F106</f>
        <v>276663</v>
      </c>
      <c r="G126" s="85">
        <f>G125+G122+L117+G113+G114+G103+G104+G105+G106</f>
        <v>0</v>
      </c>
      <c r="H126" s="85">
        <f>H125+H122+M117+H113+H114+H103+H104+H105+H106</f>
        <v>276663</v>
      </c>
      <c r="I126" s="113"/>
    </row>
    <row r="127" spans="1:9" s="21" customFormat="1" ht="34.5" customHeight="1">
      <c r="A127" s="135"/>
      <c r="B127" s="136"/>
      <c r="C127" s="136"/>
      <c r="D127" s="136"/>
      <c r="E127" s="118"/>
      <c r="F127" s="120"/>
      <c r="G127" s="120"/>
      <c r="H127" s="120"/>
      <c r="I127" s="123"/>
    </row>
    <row r="128" spans="1:9" s="21" customFormat="1" ht="12.75" customHeight="1">
      <c r="A128" s="137"/>
      <c r="B128" s="138"/>
      <c r="C128" s="138"/>
      <c r="D128" s="138"/>
      <c r="E128" s="129"/>
      <c r="F128" s="131"/>
      <c r="G128" s="131"/>
      <c r="H128" s="131"/>
      <c r="I128" s="134"/>
    </row>
    <row r="129" spans="1:9" s="21" customFormat="1" ht="2.25" customHeight="1">
      <c r="A129" s="98"/>
      <c r="B129" s="98"/>
      <c r="C129" s="98"/>
      <c r="D129" s="132"/>
      <c r="E129" s="133"/>
      <c r="F129" s="139"/>
      <c r="G129" s="139"/>
      <c r="H129" s="139"/>
      <c r="I129" s="134"/>
    </row>
    <row r="130" spans="1:9" ht="15.75" customHeight="1">
      <c r="A130" s="95">
        <f>'Tab 4'!A42</f>
        <v>921</v>
      </c>
      <c r="B130" s="95">
        <f>'Tab 4'!B42</f>
        <v>92109</v>
      </c>
      <c r="C130" s="95">
        <f>'Tab 4'!C42</f>
        <v>4210</v>
      </c>
      <c r="D130" s="140" t="s">
        <v>21</v>
      </c>
      <c r="E130" s="112" t="str">
        <f>'Tab 4'!D42</f>
        <v>Zakup wyposażenia do świetlicy </v>
      </c>
      <c r="F130" s="113">
        <f>'Tab 4'!E42</f>
        <v>66968</v>
      </c>
      <c r="G130" s="113"/>
      <c r="H130" s="113">
        <f aca="true" t="shared" si="2" ref="H130:H135">F130+G130</f>
        <v>66968</v>
      </c>
      <c r="I130" s="113"/>
    </row>
    <row r="131" spans="1:9" ht="31.5">
      <c r="A131" s="95"/>
      <c r="B131" s="95"/>
      <c r="C131" s="95">
        <f>'Tab 4'!C59</f>
        <v>4210</v>
      </c>
      <c r="D131" s="111" t="s">
        <v>6</v>
      </c>
      <c r="E131" s="112" t="str">
        <f>'Tab 4'!D59</f>
        <v>Zakup wyposażenia (krzeseł, luster, żarówek) itp. do budynku Centrum Integracji Społecznej</v>
      </c>
      <c r="F131" s="113">
        <f>'Tab 4'!E59</f>
        <v>10000</v>
      </c>
      <c r="G131" s="113"/>
      <c r="H131" s="113">
        <f t="shared" si="2"/>
        <v>10000</v>
      </c>
      <c r="I131" s="113"/>
    </row>
    <row r="132" spans="1:9" ht="21">
      <c r="A132" s="95"/>
      <c r="B132" s="95"/>
      <c r="C132" s="95">
        <f>'Tab 4'!C80</f>
        <v>4210</v>
      </c>
      <c r="D132" s="111" t="s">
        <v>7</v>
      </c>
      <c r="E132" s="112" t="str">
        <f>'Tab 4'!D80</f>
        <v>Zakup strojów dla zespołu folklorystycznego "Mrokowiacy"</v>
      </c>
      <c r="F132" s="113">
        <f>'Tab 4'!E80</f>
        <v>7000</v>
      </c>
      <c r="G132" s="113"/>
      <c r="H132" s="113">
        <f t="shared" si="2"/>
        <v>7000</v>
      </c>
      <c r="I132" s="113"/>
    </row>
    <row r="133" spans="1:9" ht="63" customHeight="1">
      <c r="A133" s="95"/>
      <c r="B133" s="95"/>
      <c r="C133" s="95">
        <f>'Tab 4'!C96</f>
        <v>4210</v>
      </c>
      <c r="D133" s="111" t="s">
        <v>10</v>
      </c>
      <c r="E133" s="112" t="str">
        <f>'Tab 4'!D96</f>
        <v>Spotkanie mieszkańców pod nazwą "Wieczór z kolędą" - obrzęd wigiliny z udziałem zespołu folklorystycznego "Tęcza", wykonanie potraw przez mieszkańców z zakupionych produktów</v>
      </c>
      <c r="F133" s="113">
        <f>'Tab 4'!E96</f>
        <v>4468</v>
      </c>
      <c r="G133" s="113"/>
      <c r="H133" s="113">
        <f t="shared" si="2"/>
        <v>4468</v>
      </c>
      <c r="I133" s="113"/>
    </row>
    <row r="134" spans="1:9" ht="21">
      <c r="A134" s="95"/>
      <c r="B134" s="95"/>
      <c r="C134" s="95">
        <f>'Tab 4'!C130</f>
        <v>4210</v>
      </c>
      <c r="D134" s="140" t="s">
        <v>20</v>
      </c>
      <c r="E134" s="112" t="str">
        <f>'Tab 4'!D130</f>
        <v>Zakup wyposażenia do świetlicy (mebli itp.)</v>
      </c>
      <c r="F134" s="113">
        <f>'Tab 4'!E130</f>
        <v>4000</v>
      </c>
      <c r="G134" s="113"/>
      <c r="H134" s="113">
        <f t="shared" si="2"/>
        <v>4000</v>
      </c>
      <c r="I134" s="113"/>
    </row>
    <row r="135" spans="1:9" ht="21">
      <c r="A135" s="95"/>
      <c r="B135" s="95"/>
      <c r="C135" s="95">
        <f>'Tab 4'!C190</f>
        <v>4210</v>
      </c>
      <c r="D135" s="111" t="s">
        <v>26</v>
      </c>
      <c r="E135" s="112" t="str">
        <f>'Tab 4'!D190</f>
        <v>Zakup wyposażenia do świetlicy (stołów, krzeseł itp.)</v>
      </c>
      <c r="F135" s="113">
        <f>'Tab 4'!E190</f>
        <v>20000</v>
      </c>
      <c r="G135" s="113"/>
      <c r="H135" s="113">
        <f t="shared" si="2"/>
        <v>20000</v>
      </c>
      <c r="I135" s="113"/>
    </row>
    <row r="136" spans="1:9" ht="12.75">
      <c r="A136" s="99"/>
      <c r="B136" s="99"/>
      <c r="C136" s="99"/>
      <c r="D136" s="180" t="s">
        <v>181</v>
      </c>
      <c r="E136" s="181"/>
      <c r="F136" s="141">
        <f>SUM(F130:F135)</f>
        <v>112436</v>
      </c>
      <c r="G136" s="141">
        <f>SUM(G130:G135)</f>
        <v>0</v>
      </c>
      <c r="H136" s="141">
        <f>SUM(H130:H135)</f>
        <v>112436</v>
      </c>
      <c r="I136" s="85" t="s">
        <v>115</v>
      </c>
    </row>
    <row r="137" spans="1:9" ht="21">
      <c r="A137" s="95"/>
      <c r="B137" s="95"/>
      <c r="C137" s="95">
        <f>'Tab 4'!C169</f>
        <v>4270</v>
      </c>
      <c r="D137" s="111" t="s">
        <v>24</v>
      </c>
      <c r="E137" s="112" t="str">
        <f>'Tab 4'!D169</f>
        <v>Remont zewnętrznej strony budynku świetlicy</v>
      </c>
      <c r="F137" s="113">
        <f>'Tab 4'!E169</f>
        <v>3000</v>
      </c>
      <c r="G137" s="113"/>
      <c r="H137" s="113">
        <f>F137+G137</f>
        <v>3000</v>
      </c>
      <c r="I137" s="113"/>
    </row>
    <row r="138" spans="1:9" ht="21">
      <c r="A138" s="95"/>
      <c r="B138" s="95"/>
      <c r="C138" s="95">
        <f>'Tab 4'!C180</f>
        <v>4270</v>
      </c>
      <c r="D138" s="111" t="s">
        <v>25</v>
      </c>
      <c r="E138" s="112" t="str">
        <f>'Tab 4'!D180</f>
        <v>Remont świetlicy (wykonanie izolacji fundamentów  i odgrzybienie)</v>
      </c>
      <c r="F138" s="113">
        <f>'Tab 4'!E180</f>
        <v>14468</v>
      </c>
      <c r="G138" s="113"/>
      <c r="H138" s="113">
        <f>F138+G138</f>
        <v>14468</v>
      </c>
      <c r="I138" s="113"/>
    </row>
    <row r="139" spans="1:9" ht="12.75">
      <c r="A139" s="99"/>
      <c r="B139" s="99"/>
      <c r="C139" s="99"/>
      <c r="D139" s="185" t="s">
        <v>182</v>
      </c>
      <c r="E139" s="186"/>
      <c r="F139" s="141">
        <f>SUM(F137:F138)</f>
        <v>17468</v>
      </c>
      <c r="G139" s="141">
        <f>SUM(G137:G138)</f>
        <v>0</v>
      </c>
      <c r="H139" s="141">
        <f>SUM(H137:H138)</f>
        <v>17468</v>
      </c>
      <c r="I139" s="85" t="s">
        <v>115</v>
      </c>
    </row>
    <row r="140" spans="1:9" ht="31.5">
      <c r="A140" s="95"/>
      <c r="B140" s="95"/>
      <c r="C140" s="95">
        <f>'Tab 4'!C60</f>
        <v>4300</v>
      </c>
      <c r="D140" s="111" t="s">
        <v>6</v>
      </c>
      <c r="E140" s="112" t="str">
        <f>'Tab 4'!D60</f>
        <v>Zagospodarowanie pomieszczeń piwnicznych  (malowanie ) w Centrum Integracji Społecznej</v>
      </c>
      <c r="F140" s="113">
        <f>'Tab 4'!E60</f>
        <v>5000</v>
      </c>
      <c r="G140" s="113"/>
      <c r="H140" s="113">
        <f>F140+G140</f>
        <v>5000</v>
      </c>
      <c r="I140" s="113"/>
    </row>
    <row r="141" spans="1:9" ht="12.75">
      <c r="A141" s="95"/>
      <c r="B141" s="95"/>
      <c r="C141" s="95">
        <f>'Tab 4'!C181</f>
        <v>4300</v>
      </c>
      <c r="D141" s="111" t="s">
        <v>25</v>
      </c>
      <c r="E141" s="112" t="str">
        <f>'Tab 4'!D181</f>
        <v>Wymiana drzwi do świetlicy GOK</v>
      </c>
      <c r="F141" s="113">
        <f>'Tab 4'!E181</f>
        <v>3500</v>
      </c>
      <c r="G141" s="113"/>
      <c r="H141" s="113">
        <f>F141+G141</f>
        <v>3500</v>
      </c>
      <c r="I141" s="113"/>
    </row>
    <row r="142" spans="1:9" ht="21">
      <c r="A142" s="95"/>
      <c r="B142" s="95"/>
      <c r="C142" s="95">
        <f>'Tab 4'!C182</f>
        <v>4300</v>
      </c>
      <c r="D142" s="111" t="s">
        <v>25</v>
      </c>
      <c r="E142" s="112" t="str">
        <f>'Tab 4'!D182</f>
        <v>Wykonanie badań związanych z założeniem wentylacji w świetlicy</v>
      </c>
      <c r="F142" s="113">
        <f>'Tab 4'!E182</f>
        <v>1000</v>
      </c>
      <c r="G142" s="113"/>
      <c r="H142" s="113">
        <f>F142+G142</f>
        <v>1000</v>
      </c>
      <c r="I142" s="113"/>
    </row>
    <row r="143" spans="1:9" ht="12.75">
      <c r="A143" s="99"/>
      <c r="B143" s="99"/>
      <c r="C143" s="99"/>
      <c r="D143" s="180" t="s">
        <v>183</v>
      </c>
      <c r="E143" s="181"/>
      <c r="F143" s="141">
        <f>SUM(F140:F142)</f>
        <v>9500</v>
      </c>
      <c r="G143" s="141">
        <f>SUM(G140:G142)</f>
        <v>0</v>
      </c>
      <c r="H143" s="141">
        <f>SUM(H140:H142)</f>
        <v>9500</v>
      </c>
      <c r="I143" s="85" t="s">
        <v>115</v>
      </c>
    </row>
    <row r="144" spans="1:9" ht="21">
      <c r="A144" s="95"/>
      <c r="B144" s="95"/>
      <c r="C144" s="95">
        <f>'Tab 4'!C131</f>
        <v>6060</v>
      </c>
      <c r="D144" s="111" t="s">
        <v>20</v>
      </c>
      <c r="E144" s="112" t="str">
        <f>'Tab 4'!D131</f>
        <v>Zakup sprzętu multimedialnego do świetlicy</v>
      </c>
      <c r="F144" s="113">
        <f>'Tab 4'!E131</f>
        <v>6000</v>
      </c>
      <c r="G144" s="113"/>
      <c r="H144" s="113">
        <f>F144+G144</f>
        <v>6000</v>
      </c>
      <c r="I144" s="113"/>
    </row>
    <row r="145" spans="1:9" ht="12.75">
      <c r="A145" s="95"/>
      <c r="B145" s="95"/>
      <c r="C145" s="95">
        <f>'Tab 4'!C183</f>
        <v>6060</v>
      </c>
      <c r="D145" s="111" t="s">
        <v>25</v>
      </c>
      <c r="E145" s="112" t="str">
        <f>'Tab 4'!D183</f>
        <v>Wykonanie wentylacji w świetlicy </v>
      </c>
      <c r="F145" s="113">
        <f>'Tab 4'!E183</f>
        <v>17000</v>
      </c>
      <c r="G145" s="113"/>
      <c r="H145" s="113">
        <f>F145+G145</f>
        <v>17000</v>
      </c>
      <c r="I145" s="113"/>
    </row>
    <row r="146" spans="1:9" ht="21">
      <c r="A146" s="95"/>
      <c r="B146" s="95"/>
      <c r="C146" s="95">
        <f>'Tab 4'!C191</f>
        <v>6060</v>
      </c>
      <c r="D146" s="111" t="s">
        <v>26</v>
      </c>
      <c r="E146" s="112" t="str">
        <f>'Tab 4'!D191</f>
        <v>Zakup sprzętu audio-wideo, lodówki do świetlicy </v>
      </c>
      <c r="F146" s="113">
        <f>'Tab 4'!E191</f>
        <v>20000</v>
      </c>
      <c r="G146" s="113"/>
      <c r="H146" s="113">
        <f>F146+G146</f>
        <v>20000</v>
      </c>
      <c r="I146" s="113"/>
    </row>
    <row r="147" spans="1:9" ht="12.75">
      <c r="A147" s="99"/>
      <c r="B147" s="99"/>
      <c r="C147" s="99"/>
      <c r="D147" s="180" t="s">
        <v>184</v>
      </c>
      <c r="E147" s="181"/>
      <c r="F147" s="141">
        <f>SUM(F144:F146)</f>
        <v>43000</v>
      </c>
      <c r="G147" s="141">
        <f>SUM(G144:G146)</f>
        <v>0</v>
      </c>
      <c r="H147" s="141">
        <f>SUM(H144:H146)</f>
        <v>43000</v>
      </c>
      <c r="I147" s="85" t="s">
        <v>115</v>
      </c>
    </row>
    <row r="148" spans="1:9" ht="12.75">
      <c r="A148" s="114"/>
      <c r="B148" s="115"/>
      <c r="C148" s="115"/>
      <c r="D148" s="115"/>
      <c r="E148" s="116" t="s">
        <v>134</v>
      </c>
      <c r="F148" s="85">
        <f>F147+F143+F139+F136</f>
        <v>182404</v>
      </c>
      <c r="G148" s="85">
        <f>G147+G143+G139+G136</f>
        <v>0</v>
      </c>
      <c r="H148" s="85">
        <f>H147+H143+H139+H136</f>
        <v>182404</v>
      </c>
      <c r="I148" s="113"/>
    </row>
    <row r="149" spans="1:9" s="21" customFormat="1" ht="36.75" customHeight="1">
      <c r="A149" s="97"/>
      <c r="B149" s="97"/>
      <c r="C149" s="97"/>
      <c r="D149" s="121"/>
      <c r="E149" s="122"/>
      <c r="F149" s="142"/>
      <c r="G149" s="142"/>
      <c r="H149" s="142"/>
      <c r="I149" s="123"/>
    </row>
    <row r="150" spans="1:9" s="21" customFormat="1" ht="21" customHeight="1">
      <c r="A150" s="98"/>
      <c r="B150" s="98"/>
      <c r="C150" s="98"/>
      <c r="D150" s="132"/>
      <c r="E150" s="133"/>
      <c r="F150" s="139"/>
      <c r="G150" s="139"/>
      <c r="H150" s="139"/>
      <c r="I150" s="134"/>
    </row>
    <row r="151" spans="1:9" s="21" customFormat="1" ht="19.5" customHeight="1">
      <c r="A151" s="98"/>
      <c r="B151" s="98"/>
      <c r="C151" s="98"/>
      <c r="D151" s="132"/>
      <c r="E151" s="133"/>
      <c r="F151" s="139"/>
      <c r="G151" s="139"/>
      <c r="H151" s="139"/>
      <c r="I151" s="134"/>
    </row>
    <row r="152" spans="1:9" s="21" customFormat="1" ht="10.5" customHeight="1">
      <c r="A152" s="98"/>
      <c r="B152" s="98"/>
      <c r="C152" s="98"/>
      <c r="D152" s="132"/>
      <c r="E152" s="133"/>
      <c r="F152" s="139"/>
      <c r="G152" s="139"/>
      <c r="H152" s="139"/>
      <c r="I152" s="134"/>
    </row>
    <row r="153" spans="1:9" s="21" customFormat="1" ht="19.5" customHeight="1">
      <c r="A153" s="98"/>
      <c r="B153" s="98"/>
      <c r="C153" s="98"/>
      <c r="D153" s="132"/>
      <c r="E153" s="133"/>
      <c r="F153" s="139"/>
      <c r="G153" s="139"/>
      <c r="H153" s="139"/>
      <c r="I153" s="134"/>
    </row>
    <row r="154" spans="1:9" s="21" customFormat="1" ht="36.75" customHeight="1">
      <c r="A154" s="98"/>
      <c r="B154" s="98"/>
      <c r="C154" s="98"/>
      <c r="D154" s="132"/>
      <c r="E154" s="133"/>
      <c r="F154" s="139"/>
      <c r="G154" s="139"/>
      <c r="H154" s="139"/>
      <c r="I154" s="134"/>
    </row>
    <row r="155" spans="1:9" s="21" customFormat="1" ht="36.75" customHeight="1">
      <c r="A155" s="98"/>
      <c r="B155" s="98"/>
      <c r="C155" s="98"/>
      <c r="D155" s="132"/>
      <c r="E155" s="133"/>
      <c r="F155" s="139"/>
      <c r="G155" s="139"/>
      <c r="H155" s="139"/>
      <c r="I155" s="134"/>
    </row>
    <row r="156" spans="1:9" s="21" customFormat="1" ht="36.75" customHeight="1">
      <c r="A156" s="98"/>
      <c r="B156" s="98"/>
      <c r="C156" s="98"/>
      <c r="D156" s="132"/>
      <c r="E156" s="133"/>
      <c r="F156" s="139"/>
      <c r="G156" s="139"/>
      <c r="H156" s="139"/>
      <c r="I156" s="134"/>
    </row>
    <row r="157" spans="1:9" s="21" customFormat="1" ht="13.5" customHeight="1">
      <c r="A157" s="98"/>
      <c r="B157" s="98"/>
      <c r="C157" s="98"/>
      <c r="D157" s="132"/>
      <c r="E157" s="133"/>
      <c r="F157" s="139"/>
      <c r="G157" s="139"/>
      <c r="H157" s="139"/>
      <c r="I157" s="134"/>
    </row>
    <row r="158" spans="1:9" s="21" customFormat="1" ht="30" customHeight="1">
      <c r="A158" s="98"/>
      <c r="B158" s="98"/>
      <c r="C158" s="98"/>
      <c r="D158" s="132"/>
      <c r="E158" s="133"/>
      <c r="F158" s="139"/>
      <c r="G158" s="139"/>
      <c r="H158" s="139"/>
      <c r="I158" s="134"/>
    </row>
    <row r="159" spans="1:9" s="21" customFormat="1" ht="8.25" customHeight="1">
      <c r="A159" s="98"/>
      <c r="B159" s="98"/>
      <c r="C159" s="98"/>
      <c r="D159" s="132"/>
      <c r="E159" s="133"/>
      <c r="F159" s="139"/>
      <c r="G159" s="139"/>
      <c r="H159" s="139"/>
      <c r="I159" s="134"/>
    </row>
    <row r="160" spans="1:9" s="21" customFormat="1" ht="9.75" customHeight="1">
      <c r="A160" s="98"/>
      <c r="B160" s="98"/>
      <c r="C160" s="98"/>
      <c r="D160" s="132"/>
      <c r="E160" s="133"/>
      <c r="F160" s="139"/>
      <c r="G160" s="139"/>
      <c r="H160" s="139"/>
      <c r="I160" s="134"/>
    </row>
    <row r="161" spans="1:9" ht="21">
      <c r="A161" s="95">
        <f>'Tab 4'!A118</f>
        <v>926</v>
      </c>
      <c r="B161" s="95">
        <f>'Tab 4'!B118</f>
        <v>92605</v>
      </c>
      <c r="C161" s="95">
        <f>'Tab 4'!C118</f>
        <v>4110</v>
      </c>
      <c r="D161" s="111" t="s">
        <v>16</v>
      </c>
      <c r="E161" s="112" t="s">
        <v>91</v>
      </c>
      <c r="F161" s="113">
        <f>'Tab 4'!E118</f>
        <v>1080</v>
      </c>
      <c r="G161" s="113"/>
      <c r="H161" s="113">
        <f>F161+G161</f>
        <v>1080</v>
      </c>
      <c r="I161" s="113"/>
    </row>
    <row r="162" spans="1:9" ht="21">
      <c r="A162" s="95"/>
      <c r="B162" s="95"/>
      <c r="C162" s="95">
        <f>'Tab 4'!C121</f>
        <v>4110</v>
      </c>
      <c r="D162" s="111" t="s">
        <v>16</v>
      </c>
      <c r="E162" s="112" t="s">
        <v>68</v>
      </c>
      <c r="F162" s="113">
        <f>'Tab 4'!E121</f>
        <v>700</v>
      </c>
      <c r="G162" s="113"/>
      <c r="H162" s="113">
        <f>F162+G162</f>
        <v>700</v>
      </c>
      <c r="I162" s="113"/>
    </row>
    <row r="163" spans="1:9" ht="12.75">
      <c r="A163" s="99"/>
      <c r="B163" s="99"/>
      <c r="C163" s="99"/>
      <c r="D163" s="180" t="s">
        <v>185</v>
      </c>
      <c r="E163" s="181"/>
      <c r="F163" s="143">
        <f>SUM(F161:F162)</f>
        <v>1780</v>
      </c>
      <c r="G163" s="143">
        <f>SUM(G161:G162)</f>
        <v>0</v>
      </c>
      <c r="H163" s="143">
        <f>SUM(H161:H162)</f>
        <v>1780</v>
      </c>
      <c r="I163" s="85" t="s">
        <v>116</v>
      </c>
    </row>
    <row r="164" spans="1:9" ht="21">
      <c r="A164" s="95"/>
      <c r="B164" s="95"/>
      <c r="C164" s="95">
        <f>'Tab 4'!C119</f>
        <v>4120</v>
      </c>
      <c r="D164" s="111" t="s">
        <v>16</v>
      </c>
      <c r="E164" s="112" t="s">
        <v>91</v>
      </c>
      <c r="F164" s="113">
        <f>'Tab 4'!E119</f>
        <v>220</v>
      </c>
      <c r="G164" s="113"/>
      <c r="H164" s="113">
        <f>F164+G164</f>
        <v>220</v>
      </c>
      <c r="I164" s="113"/>
    </row>
    <row r="165" spans="1:9" ht="21">
      <c r="A165" s="95"/>
      <c r="B165" s="95"/>
      <c r="C165" s="95">
        <f>'Tab 4'!C122</f>
        <v>4120</v>
      </c>
      <c r="D165" s="111" t="s">
        <v>16</v>
      </c>
      <c r="E165" s="112" t="s">
        <v>68</v>
      </c>
      <c r="F165" s="113">
        <f>'Tab 4'!E122</f>
        <v>200</v>
      </c>
      <c r="G165" s="113"/>
      <c r="H165" s="113">
        <f>F165+G165</f>
        <v>200</v>
      </c>
      <c r="I165" s="113"/>
    </row>
    <row r="166" spans="1:9" ht="12.75">
      <c r="A166" s="99"/>
      <c r="B166" s="99"/>
      <c r="C166" s="99"/>
      <c r="D166" s="180" t="s">
        <v>186</v>
      </c>
      <c r="E166" s="181"/>
      <c r="F166" s="143">
        <f>SUM(F164:F165)</f>
        <v>420</v>
      </c>
      <c r="G166" s="143">
        <f>SUM(G164:G165)</f>
        <v>0</v>
      </c>
      <c r="H166" s="143">
        <f>SUM(H164:H165)</f>
        <v>420</v>
      </c>
      <c r="I166" s="85" t="s">
        <v>116</v>
      </c>
    </row>
    <row r="167" spans="1:9" ht="31.5">
      <c r="A167" s="95"/>
      <c r="B167" s="95"/>
      <c r="C167" s="95">
        <f>'Tab 4'!C117</f>
        <v>4170</v>
      </c>
      <c r="D167" s="111" t="s">
        <v>16</v>
      </c>
      <c r="E167" s="112" t="str">
        <f>'Tab 4'!D117</f>
        <v>Organizacja zajęć gimnastycznych na basenie dla dorosłych mieszkańców Sołectwa- Instruktor</v>
      </c>
      <c r="F167" s="113">
        <f>'Tab 4'!E117</f>
        <v>5668</v>
      </c>
      <c r="G167" s="113"/>
      <c r="H167" s="113">
        <f>F167+G167</f>
        <v>5668</v>
      </c>
      <c r="I167" s="113"/>
    </row>
    <row r="168" spans="1:9" ht="21">
      <c r="A168" s="95"/>
      <c r="B168" s="95"/>
      <c r="C168" s="95">
        <f>'Tab 4'!C120</f>
        <v>4170</v>
      </c>
      <c r="D168" s="111" t="s">
        <v>16</v>
      </c>
      <c r="E168" s="112" t="str">
        <f>'Tab 4'!D120</f>
        <v>Organizacja zajęć z zakresu gimnastyki korekcyjnej dla dzieci - Instruktor</v>
      </c>
      <c r="F168" s="113">
        <f>'Tab 4'!E120</f>
        <v>5100</v>
      </c>
      <c r="G168" s="113"/>
      <c r="H168" s="113">
        <f>F168+G168</f>
        <v>5100</v>
      </c>
      <c r="I168" s="113"/>
    </row>
    <row r="169" spans="1:9" s="38" customFormat="1" ht="12.75">
      <c r="A169" s="99"/>
      <c r="B169" s="99"/>
      <c r="C169" s="99"/>
      <c r="D169" s="180" t="s">
        <v>187</v>
      </c>
      <c r="E169" s="181"/>
      <c r="F169" s="143">
        <f>SUM(F167:F168)</f>
        <v>10768</v>
      </c>
      <c r="G169" s="143">
        <f>SUM(G167:G168)</f>
        <v>0</v>
      </c>
      <c r="H169" s="143">
        <f>SUM(H167:H168)</f>
        <v>10768</v>
      </c>
      <c r="I169" s="85" t="s">
        <v>116</v>
      </c>
    </row>
    <row r="170" spans="1:9" s="21" customFormat="1" ht="13.5" customHeight="1">
      <c r="A170" s="95"/>
      <c r="B170" s="95"/>
      <c r="C170" s="95">
        <f>'Tab 4'!C82</f>
        <v>4190</v>
      </c>
      <c r="D170" s="111" t="s">
        <v>119</v>
      </c>
      <c r="E170" s="111" t="str">
        <f>'Tab 4'!D82</f>
        <v>Zakup nagród na zawody sportowe</v>
      </c>
      <c r="F170" s="113">
        <f>'Tab 4'!E82</f>
        <v>6000</v>
      </c>
      <c r="G170" s="113"/>
      <c r="H170" s="113">
        <f>F170+G170</f>
        <v>6000</v>
      </c>
      <c r="I170" s="113"/>
    </row>
    <row r="171" spans="1:9" s="21" customFormat="1" ht="36" customHeight="1">
      <c r="A171" s="95"/>
      <c r="B171" s="95"/>
      <c r="C171" s="95">
        <f>'Tab 4'!C97</f>
        <v>4190</v>
      </c>
      <c r="D171" s="111" t="s">
        <v>10</v>
      </c>
      <c r="E171" s="112" t="str">
        <f>'Tab 4'!D97</f>
        <v>Zakup nagród na konkursy organizowane w Mysiadle na "Dzień Sportu"</v>
      </c>
      <c r="F171" s="113">
        <f>'Tab 4'!E97</f>
        <v>3000</v>
      </c>
      <c r="G171" s="113"/>
      <c r="H171" s="113">
        <f>F171+G171</f>
        <v>3000</v>
      </c>
      <c r="I171" s="113"/>
    </row>
    <row r="172" spans="1:9" s="21" customFormat="1" ht="13.5" customHeight="1">
      <c r="A172" s="99"/>
      <c r="B172" s="99"/>
      <c r="C172" s="99"/>
      <c r="D172" s="180" t="s">
        <v>188</v>
      </c>
      <c r="E172" s="181"/>
      <c r="F172" s="143">
        <f>F170+F171</f>
        <v>9000</v>
      </c>
      <c r="G172" s="143">
        <f>G170+G171</f>
        <v>0</v>
      </c>
      <c r="H172" s="143">
        <f>H170+H171</f>
        <v>9000</v>
      </c>
      <c r="I172" s="85" t="s">
        <v>116</v>
      </c>
    </row>
    <row r="173" spans="1:9" ht="21">
      <c r="A173" s="95"/>
      <c r="B173" s="95"/>
      <c r="C173" s="95">
        <f>'Tab 4'!C24</f>
        <v>4210</v>
      </c>
      <c r="D173" s="111" t="s">
        <v>13</v>
      </c>
      <c r="E173" s="112" t="str">
        <f>'Tab 4'!D24</f>
        <v>Zakup tablicy z koszem do gry w koszykówkę na gminny plac zabaw</v>
      </c>
      <c r="F173" s="113">
        <f>'Tab 4'!E24</f>
        <v>500</v>
      </c>
      <c r="G173" s="113"/>
      <c r="H173" s="113">
        <f>F173+G173</f>
        <v>500</v>
      </c>
      <c r="I173" s="113"/>
    </row>
    <row r="174" spans="1:9" ht="12.75">
      <c r="A174" s="95"/>
      <c r="B174" s="95"/>
      <c r="C174" s="95">
        <f>'Tab 4'!C83</f>
        <v>4210</v>
      </c>
      <c r="D174" s="111" t="s">
        <v>7</v>
      </c>
      <c r="E174" s="111" t="str">
        <f>'Tab 4'!D83</f>
        <v>Zakup materiałów i napojów</v>
      </c>
      <c r="F174" s="113">
        <f>'Tab 4'!E83</f>
        <v>1000</v>
      </c>
      <c r="G174" s="113"/>
      <c r="H174" s="113">
        <f>F174+G174</f>
        <v>1000</v>
      </c>
      <c r="I174" s="113"/>
    </row>
    <row r="175" spans="1:9" ht="12.75">
      <c r="A175" s="95"/>
      <c r="B175" s="95"/>
      <c r="C175" s="95">
        <f>'Tab 4'!C198</f>
        <v>4210</v>
      </c>
      <c r="D175" s="111" t="s">
        <v>18</v>
      </c>
      <c r="E175" s="112" t="str">
        <f>'Tab 4'!D198</f>
        <v>Zakup strojów sportowych </v>
      </c>
      <c r="F175" s="113">
        <f>'Tab 4'!E198</f>
        <v>3000</v>
      </c>
      <c r="G175" s="113"/>
      <c r="H175" s="113">
        <f>F175+G175</f>
        <v>3000</v>
      </c>
      <c r="I175" s="113"/>
    </row>
    <row r="176" spans="1:9" ht="21">
      <c r="A176" s="95"/>
      <c r="B176" s="95"/>
      <c r="C176" s="95">
        <f>'Tab 4'!C199</f>
        <v>4210</v>
      </c>
      <c r="D176" s="111" t="s">
        <v>18</v>
      </c>
      <c r="E176" s="112" t="str">
        <f>'Tab 4'!D199</f>
        <v>Zakup grila i ławek na teren przy boisku</v>
      </c>
      <c r="F176" s="113">
        <f>'Tab 4'!E199</f>
        <v>5000</v>
      </c>
      <c r="G176" s="113"/>
      <c r="H176" s="113">
        <f>F176+G176</f>
        <v>5000</v>
      </c>
      <c r="I176" s="113"/>
    </row>
    <row r="177" spans="1:9" s="38" customFormat="1" ht="12.75">
      <c r="A177" s="99"/>
      <c r="B177" s="99"/>
      <c r="C177" s="99"/>
      <c r="D177" s="180" t="s">
        <v>181</v>
      </c>
      <c r="E177" s="181"/>
      <c r="F177" s="143">
        <f>SUM(F173:F176)</f>
        <v>9500</v>
      </c>
      <c r="G177" s="143">
        <f>SUM(G173:G176)</f>
        <v>0</v>
      </c>
      <c r="H177" s="143">
        <f>SUM(H173:H176)</f>
        <v>9500</v>
      </c>
      <c r="I177" s="85" t="s">
        <v>116</v>
      </c>
    </row>
    <row r="178" spans="1:9" ht="12.75">
      <c r="A178" s="95"/>
      <c r="B178" s="95"/>
      <c r="C178" s="95">
        <f>'Tab 4'!C139</f>
        <v>4270</v>
      </c>
      <c r="D178" s="111" t="s">
        <v>17</v>
      </c>
      <c r="E178" s="112" t="str">
        <f>'Tab 4'!D139</f>
        <v>Rekultywacja nawierzchni boiska</v>
      </c>
      <c r="F178" s="113">
        <f>'Tab 4'!E139</f>
        <v>15000</v>
      </c>
      <c r="G178" s="113"/>
      <c r="H178" s="113">
        <f>F178+G178</f>
        <v>15000</v>
      </c>
      <c r="I178" s="113"/>
    </row>
    <row r="179" spans="1:9" ht="12.75">
      <c r="A179" s="99"/>
      <c r="B179" s="99"/>
      <c r="C179" s="99"/>
      <c r="D179" s="180" t="s">
        <v>182</v>
      </c>
      <c r="E179" s="181"/>
      <c r="F179" s="143">
        <f>F178</f>
        <v>15000</v>
      </c>
      <c r="G179" s="143">
        <f>G178</f>
        <v>0</v>
      </c>
      <c r="H179" s="143">
        <f>H178</f>
        <v>15000</v>
      </c>
      <c r="I179" s="85" t="s">
        <v>116</v>
      </c>
    </row>
    <row r="180" spans="1:9" ht="21">
      <c r="A180" s="95"/>
      <c r="B180" s="95"/>
      <c r="C180" s="95">
        <f>'Tab 4'!C25</f>
        <v>4300</v>
      </c>
      <c r="D180" s="144" t="s">
        <v>13</v>
      </c>
      <c r="E180" s="112" t="str">
        <f>'Tab 4'!D25</f>
        <v>Remont ogrodzenia na terenie gminnego placu zabaw</v>
      </c>
      <c r="F180" s="113">
        <f>'Tab 4'!E25</f>
        <v>4500</v>
      </c>
      <c r="G180" s="113"/>
      <c r="H180" s="113">
        <f>F180+G180</f>
        <v>4500</v>
      </c>
      <c r="I180" s="113"/>
    </row>
    <row r="181" spans="1:9" ht="12.75">
      <c r="A181" s="95"/>
      <c r="B181" s="95"/>
      <c r="C181" s="95">
        <f>'Tab 4'!C84</f>
        <v>4300</v>
      </c>
      <c r="D181" s="144" t="s">
        <v>7</v>
      </c>
      <c r="E181" s="111" t="str">
        <f>'Tab 4'!D84</f>
        <v>Organizacja zawodów sportowych</v>
      </c>
      <c r="F181" s="113">
        <f>'Tab 4'!E84</f>
        <v>3000</v>
      </c>
      <c r="G181" s="113"/>
      <c r="H181" s="113">
        <f aca="true" t="shared" si="3" ref="H181:H188">F181+G181</f>
        <v>3000</v>
      </c>
      <c r="I181" s="113"/>
    </row>
    <row r="182" spans="1:9" ht="21">
      <c r="A182" s="95"/>
      <c r="B182" s="95"/>
      <c r="C182" s="95">
        <f>'Tab 4'!C98</f>
        <v>4300</v>
      </c>
      <c r="D182" s="144" t="s">
        <v>10</v>
      </c>
      <c r="E182" s="112" t="str">
        <f>'Tab 4'!D98</f>
        <v>Organizacja zajęć sportowych dla mieszkańców </v>
      </c>
      <c r="F182" s="113">
        <f>'Tab 4'!E98</f>
        <v>12460</v>
      </c>
      <c r="G182" s="113"/>
      <c r="H182" s="113">
        <f t="shared" si="3"/>
        <v>12460</v>
      </c>
      <c r="I182" s="113"/>
    </row>
    <row r="183" spans="1:9" ht="21">
      <c r="A183" s="95"/>
      <c r="B183" s="95"/>
      <c r="C183" s="95">
        <f>'Tab 4'!C132</f>
        <v>4300</v>
      </c>
      <c r="D183" s="144" t="s">
        <v>20</v>
      </c>
      <c r="E183" s="112" t="str">
        <f>'Tab 4'!D132</f>
        <v>Nasadzenie zieleni na gminnym placu zabaw</v>
      </c>
      <c r="F183" s="113">
        <f>'Tab 4'!E132</f>
        <v>3000</v>
      </c>
      <c r="G183" s="113"/>
      <c r="H183" s="113">
        <f t="shared" si="3"/>
        <v>3000</v>
      </c>
      <c r="I183" s="113"/>
    </row>
    <row r="184" spans="1:9" ht="12.75">
      <c r="A184" s="95"/>
      <c r="B184" s="95"/>
      <c r="C184" s="95">
        <f>'Tab 4'!C184</f>
        <v>4300</v>
      </c>
      <c r="D184" s="144" t="s">
        <v>25</v>
      </c>
      <c r="E184" s="112" t="str">
        <f>'Tab 4'!D184</f>
        <v>Wymiana furtki w ogrodzeniu boiska</v>
      </c>
      <c r="F184" s="113">
        <f>'Tab 4'!E184</f>
        <v>2000</v>
      </c>
      <c r="G184" s="113"/>
      <c r="H184" s="113">
        <f t="shared" si="3"/>
        <v>2000</v>
      </c>
      <c r="I184" s="113"/>
    </row>
    <row r="185" spans="1:9" ht="26.25" customHeight="1">
      <c r="A185" s="95"/>
      <c r="B185" s="95"/>
      <c r="C185" s="95">
        <f>'Tab 4'!C192</f>
        <v>4300</v>
      </c>
      <c r="D185" s="144" t="s">
        <v>26</v>
      </c>
      <c r="E185" s="112" t="str">
        <f>'Tab 4'!D192</f>
        <v>Nasadzenie drzew na gminne place zabaw</v>
      </c>
      <c r="F185" s="113">
        <f>'Tab 4'!E192</f>
        <v>5000</v>
      </c>
      <c r="G185" s="113"/>
      <c r="H185" s="113">
        <f t="shared" si="3"/>
        <v>5000</v>
      </c>
      <c r="I185" s="113"/>
    </row>
    <row r="186" spans="1:9" ht="21">
      <c r="A186" s="95"/>
      <c r="B186" s="95"/>
      <c r="C186" s="95">
        <f>'Tab 4'!C200</f>
        <v>4300</v>
      </c>
      <c r="D186" s="144" t="s">
        <v>18</v>
      </c>
      <c r="E186" s="112" t="str">
        <f>'Tab 4'!D200</f>
        <v>Organizacja turnieju piłki nożnej dla dzieci</v>
      </c>
      <c r="F186" s="113">
        <f>'Tab 4'!E200</f>
        <v>8000</v>
      </c>
      <c r="G186" s="113"/>
      <c r="H186" s="113">
        <f t="shared" si="3"/>
        <v>8000</v>
      </c>
      <c r="I186" s="113"/>
    </row>
    <row r="187" spans="1:9" ht="21">
      <c r="A187" s="95"/>
      <c r="B187" s="95"/>
      <c r="C187" s="95">
        <f>'Tab 4'!C201</f>
        <v>4300</v>
      </c>
      <c r="D187" s="144" t="s">
        <v>18</v>
      </c>
      <c r="E187" s="112" t="str">
        <f>'Tab 4'!D201</f>
        <v>Organizacja turnieju piłki nożnej dla dorosłych</v>
      </c>
      <c r="F187" s="113">
        <f>'Tab 4'!E201</f>
        <v>4000</v>
      </c>
      <c r="G187" s="113"/>
      <c r="H187" s="113">
        <f t="shared" si="3"/>
        <v>4000</v>
      </c>
      <c r="I187" s="113"/>
    </row>
    <row r="188" spans="1:9" ht="21">
      <c r="A188" s="95"/>
      <c r="B188" s="95"/>
      <c r="C188" s="95">
        <f>'Tab 4'!C202</f>
        <v>4300</v>
      </c>
      <c r="D188" s="144" t="s">
        <v>18</v>
      </c>
      <c r="E188" s="112" t="str">
        <f>'Tab 4'!D202</f>
        <v>Ogrodzenie terenu przy boisku z przeznaczeniem na ognisko i gril</v>
      </c>
      <c r="F188" s="113">
        <f>'Tab 4'!E202</f>
        <v>5000</v>
      </c>
      <c r="G188" s="113"/>
      <c r="H188" s="113">
        <f t="shared" si="3"/>
        <v>5000</v>
      </c>
      <c r="I188" s="113"/>
    </row>
    <row r="189" spans="1:9" s="38" customFormat="1" ht="12.75">
      <c r="A189" s="99"/>
      <c r="B189" s="99"/>
      <c r="C189" s="99"/>
      <c r="D189" s="180" t="s">
        <v>183</v>
      </c>
      <c r="E189" s="181"/>
      <c r="F189" s="85">
        <f>SUM(F180:F188)</f>
        <v>46960</v>
      </c>
      <c r="G189" s="85">
        <f>SUM(G180:G188)</f>
        <v>0</v>
      </c>
      <c r="H189" s="85">
        <f>SUM(H180:H188)</f>
        <v>46960</v>
      </c>
      <c r="I189" s="85"/>
    </row>
    <row r="190" spans="1:9" s="21" customFormat="1" ht="12.75">
      <c r="A190" s="96"/>
      <c r="B190" s="96"/>
      <c r="C190" s="96"/>
      <c r="D190" s="125"/>
      <c r="E190" s="126"/>
      <c r="F190" s="154"/>
      <c r="G190" s="154"/>
      <c r="H190" s="154"/>
      <c r="I190" s="154"/>
    </row>
    <row r="191" spans="1:9" ht="21">
      <c r="A191" s="95"/>
      <c r="B191" s="95"/>
      <c r="C191" s="95">
        <f>'Tab 4'!C62</f>
        <v>6050</v>
      </c>
      <c r="D191" s="111" t="s">
        <v>6</v>
      </c>
      <c r="E191" s="112" t="str">
        <f>'Tab 4'!D62</f>
        <v>Instalacja monitoringu na gminnym placu zabaw</v>
      </c>
      <c r="F191" s="113">
        <f>'Tab 4'!E62</f>
        <v>16000</v>
      </c>
      <c r="G191" s="113"/>
      <c r="H191" s="113">
        <f>F191+G191</f>
        <v>16000</v>
      </c>
      <c r="I191" s="113"/>
    </row>
    <row r="192" spans="1:9" ht="54" customHeight="1">
      <c r="A192" s="95"/>
      <c r="B192" s="95"/>
      <c r="C192" s="95">
        <f>'Tab 4'!C185</f>
        <v>6050</v>
      </c>
      <c r="D192" s="111" t="s">
        <v>25</v>
      </c>
      <c r="E192" s="112" t="str">
        <f>'Tab 4'!D185</f>
        <v>Projekt i budowa oświetlenia gminnego placu zabaw przy świetlicy w Wólce Kosowskiej (punkty świetlne)</v>
      </c>
      <c r="F192" s="113">
        <f>'Tab 4'!E185</f>
        <v>4000</v>
      </c>
      <c r="G192" s="113"/>
      <c r="H192" s="113">
        <f>F192+G192</f>
        <v>4000</v>
      </c>
      <c r="I192" s="113"/>
    </row>
    <row r="193" spans="1:9" s="38" customFormat="1" ht="12.75">
      <c r="A193" s="99"/>
      <c r="B193" s="99"/>
      <c r="C193" s="99"/>
      <c r="D193" s="180" t="s">
        <v>189</v>
      </c>
      <c r="E193" s="181"/>
      <c r="F193" s="85">
        <f>SUM(F191:F192)</f>
        <v>20000</v>
      </c>
      <c r="G193" s="85">
        <f>SUM(G191:G192)</f>
        <v>0</v>
      </c>
      <c r="H193" s="85">
        <f>SUM(H191:H192)</f>
        <v>20000</v>
      </c>
      <c r="I193" s="85" t="s">
        <v>116</v>
      </c>
    </row>
    <row r="194" spans="1:9" s="38" customFormat="1" ht="12.75">
      <c r="A194" s="117"/>
      <c r="B194" s="117"/>
      <c r="C194" s="117"/>
      <c r="D194" s="117"/>
      <c r="E194" s="117"/>
      <c r="F194" s="120"/>
      <c r="G194" s="120"/>
      <c r="H194" s="120"/>
      <c r="I194" s="120"/>
    </row>
    <row r="195" spans="1:9" s="38" customFormat="1" ht="12.75">
      <c r="A195" s="128"/>
      <c r="B195" s="128"/>
      <c r="C195" s="128"/>
      <c r="D195" s="128"/>
      <c r="E195" s="128"/>
      <c r="F195" s="131"/>
      <c r="G195" s="131"/>
      <c r="H195" s="131"/>
      <c r="I195" s="131"/>
    </row>
    <row r="196" spans="1:9" s="38" customFormat="1" ht="12.75">
      <c r="A196" s="128"/>
      <c r="B196" s="128"/>
      <c r="C196" s="128"/>
      <c r="D196" s="128"/>
      <c r="E196" s="128"/>
      <c r="F196" s="131"/>
      <c r="G196" s="131"/>
      <c r="H196" s="131"/>
      <c r="I196" s="131"/>
    </row>
    <row r="197" spans="1:9" s="38" customFormat="1" ht="6" customHeight="1">
      <c r="A197" s="128"/>
      <c r="B197" s="128"/>
      <c r="C197" s="128"/>
      <c r="D197" s="128"/>
      <c r="E197" s="128"/>
      <c r="F197" s="131"/>
      <c r="G197" s="131"/>
      <c r="H197" s="131"/>
      <c r="I197" s="131"/>
    </row>
    <row r="198" spans="1:9" ht="17.25" customHeight="1">
      <c r="A198" s="95"/>
      <c r="B198" s="95"/>
      <c r="C198" s="95">
        <f>'Tab 4'!C14</f>
        <v>6060</v>
      </c>
      <c r="D198" s="111" t="s">
        <v>5</v>
      </c>
      <c r="E198" s="112" t="str">
        <f>'Tab 4'!D14</f>
        <v>Zakup urządzeń siłowych dla dorosłych </v>
      </c>
      <c r="F198" s="113">
        <f>'Tab 4'!E14</f>
        <v>12000</v>
      </c>
      <c r="G198" s="113"/>
      <c r="H198" s="113">
        <f>F198+G198</f>
        <v>12000</v>
      </c>
      <c r="I198" s="113"/>
    </row>
    <row r="199" spans="1:9" ht="27" customHeight="1">
      <c r="A199" s="95"/>
      <c r="B199" s="95"/>
      <c r="C199" s="95">
        <f>'Tab 4'!C26</f>
        <v>6060</v>
      </c>
      <c r="D199" s="111" t="s">
        <v>13</v>
      </c>
      <c r="E199" s="112" t="str">
        <f>'Tab 4'!D26</f>
        <v>Zakup stołu do pingponga i siłowni zewnętrznych  na gminny plac zabaw</v>
      </c>
      <c r="F199" s="113">
        <f>'Tab 4'!E26</f>
        <v>25000</v>
      </c>
      <c r="G199" s="113"/>
      <c r="H199" s="113">
        <f aca="true" t="shared" si="4" ref="H199:H209">F199+G199</f>
        <v>25000</v>
      </c>
      <c r="I199" s="113"/>
    </row>
    <row r="200" spans="1:9" ht="12.75">
      <c r="A200" s="95"/>
      <c r="B200" s="95"/>
      <c r="C200" s="95">
        <f>'Tab 4'!C50</f>
        <v>6060</v>
      </c>
      <c r="D200" s="111" t="s">
        <v>14</v>
      </c>
      <c r="E200" s="112" t="str">
        <f>'Tab 4'!D50</f>
        <v>Zakup siłowni do świetlicy w Łazach II</v>
      </c>
      <c r="F200" s="113">
        <f>'Tab 4'!E50</f>
        <v>5000</v>
      </c>
      <c r="G200" s="113"/>
      <c r="H200" s="113">
        <f t="shared" si="4"/>
        <v>5000</v>
      </c>
      <c r="I200" s="113"/>
    </row>
    <row r="201" spans="1:9" ht="12.75">
      <c r="A201" s="95"/>
      <c r="B201" s="95"/>
      <c r="C201" s="95">
        <f>'Tab 4'!C51</f>
        <v>6060</v>
      </c>
      <c r="D201" s="111" t="s">
        <v>14</v>
      </c>
      <c r="E201" s="112" t="str">
        <f>'Tab 4'!D51</f>
        <v>Zakup zabawek na gminny plac zabaw</v>
      </c>
      <c r="F201" s="113">
        <f>'Tab 4'!E51</f>
        <v>20000</v>
      </c>
      <c r="G201" s="113"/>
      <c r="H201" s="113">
        <f t="shared" si="4"/>
        <v>20000</v>
      </c>
      <c r="I201" s="113"/>
    </row>
    <row r="202" spans="1:9" ht="12.75">
      <c r="A202" s="95"/>
      <c r="B202" s="95"/>
      <c r="C202" s="95">
        <f>'Tab 4'!C61</f>
        <v>6060</v>
      </c>
      <c r="D202" s="111" t="s">
        <v>6</v>
      </c>
      <c r="E202" s="112" t="str">
        <f>'Tab 4'!D61</f>
        <v>Zakup zabawek na gminny plac zabaw</v>
      </c>
      <c r="F202" s="113">
        <f>'Tab 4'!E61</f>
        <v>25000</v>
      </c>
      <c r="G202" s="113"/>
      <c r="H202" s="113">
        <f t="shared" si="4"/>
        <v>25000</v>
      </c>
      <c r="I202" s="113"/>
    </row>
    <row r="203" spans="1:9" ht="28.5" customHeight="1">
      <c r="A203" s="95"/>
      <c r="B203" s="95"/>
      <c r="C203" s="95">
        <f>'Tab 4'!C68</f>
        <v>6060</v>
      </c>
      <c r="D203" s="111" t="s">
        <v>15</v>
      </c>
      <c r="E203" s="112" t="str">
        <f>'Tab 4'!D68</f>
        <v>Zakup urządzeń siłowych na gminny plac zabaw</v>
      </c>
      <c r="F203" s="113">
        <f>'Tab 4'!E68</f>
        <v>15000</v>
      </c>
      <c r="G203" s="113"/>
      <c r="H203" s="113">
        <f t="shared" si="4"/>
        <v>15000</v>
      </c>
      <c r="I203" s="113"/>
    </row>
    <row r="204" spans="1:9" ht="21">
      <c r="A204" s="95"/>
      <c r="B204" s="95"/>
      <c r="C204" s="95">
        <f>'Tab 4'!C99</f>
        <v>6060</v>
      </c>
      <c r="D204" s="111" t="s">
        <v>10</v>
      </c>
      <c r="E204" s="112" t="str">
        <f>'Tab 4'!D99</f>
        <v>Zakup urządzeń siłowych na gminny plac zabaw przy ulicy Polnej</v>
      </c>
      <c r="F204" s="113">
        <f>'Tab 4'!E99</f>
        <v>7000</v>
      </c>
      <c r="G204" s="113"/>
      <c r="H204" s="113">
        <f t="shared" si="4"/>
        <v>7000</v>
      </c>
      <c r="I204" s="113"/>
    </row>
    <row r="205" spans="1:9" ht="21">
      <c r="A205" s="95"/>
      <c r="B205" s="95"/>
      <c r="C205" s="95">
        <f>'Tab 4'!C133</f>
        <v>6060</v>
      </c>
      <c r="D205" s="111" t="s">
        <v>20</v>
      </c>
      <c r="E205" s="112" t="str">
        <f>'Tab 4'!D133</f>
        <v>Zakup siłowni zewnętrznych i zestawu do ćwiczeń street workout</v>
      </c>
      <c r="F205" s="113">
        <f>'Tab 4'!E133</f>
        <v>53000</v>
      </c>
      <c r="G205" s="113"/>
      <c r="H205" s="113">
        <f t="shared" si="4"/>
        <v>53000</v>
      </c>
      <c r="I205" s="113"/>
    </row>
    <row r="206" spans="1:9" ht="26.25" customHeight="1">
      <c r="A206" s="95"/>
      <c r="B206" s="95"/>
      <c r="C206" s="95">
        <f>'Tab 4'!C140</f>
        <v>6060</v>
      </c>
      <c r="D206" s="111" t="s">
        <v>17</v>
      </c>
      <c r="E206" s="112" t="str">
        <f>'Tab 4'!D140</f>
        <v>Zakup sprzętu i zabawek na gminny plac zabaw</v>
      </c>
      <c r="F206" s="113">
        <f>'Tab 4'!E140</f>
        <v>15000</v>
      </c>
      <c r="G206" s="113"/>
      <c r="H206" s="113">
        <f t="shared" si="4"/>
        <v>15000</v>
      </c>
      <c r="I206" s="113"/>
    </row>
    <row r="207" spans="1:9" ht="30" customHeight="1">
      <c r="A207" s="95"/>
      <c r="B207" s="95"/>
      <c r="C207" s="95">
        <f>'Tab 4'!C157</f>
        <v>6060</v>
      </c>
      <c r="D207" s="111" t="s">
        <v>73</v>
      </c>
      <c r="E207" s="112" t="str">
        <f>'Tab 4'!D157</f>
        <v>Zakup sprzętu i zabawek na gminny plac zabaw</v>
      </c>
      <c r="F207" s="113">
        <f>'Tab 4'!E157</f>
        <v>5000</v>
      </c>
      <c r="G207" s="113"/>
      <c r="H207" s="113">
        <f t="shared" si="4"/>
        <v>5000</v>
      </c>
      <c r="I207" s="113"/>
    </row>
    <row r="208" spans="1:9" ht="21">
      <c r="A208" s="95"/>
      <c r="B208" s="95"/>
      <c r="C208" s="95">
        <f>'Tab 4'!C170</f>
        <v>6060</v>
      </c>
      <c r="D208" s="111" t="s">
        <v>24</v>
      </c>
      <c r="E208" s="112" t="str">
        <f>'Tab 4'!D170</f>
        <v>Zakup sprzętu sportowego na gminny plac zabaw</v>
      </c>
      <c r="F208" s="113">
        <f>'Tab 4'!E170</f>
        <v>5000</v>
      </c>
      <c r="G208" s="113"/>
      <c r="H208" s="113">
        <f t="shared" si="4"/>
        <v>5000</v>
      </c>
      <c r="I208" s="113"/>
    </row>
    <row r="209" spans="1:9" ht="19.5" customHeight="1">
      <c r="A209" s="95"/>
      <c r="B209" s="95"/>
      <c r="C209" s="95">
        <f>'Tab 4'!C193</f>
        <v>6060</v>
      </c>
      <c r="D209" s="111" t="s">
        <v>26</v>
      </c>
      <c r="E209" s="112" t="str">
        <f>'Tab 4'!D193</f>
        <v>Zakup urządzeń siłowych na boisko</v>
      </c>
      <c r="F209" s="113">
        <f>'Tab 4'!E193</f>
        <v>21000</v>
      </c>
      <c r="G209" s="113"/>
      <c r="H209" s="113">
        <f t="shared" si="4"/>
        <v>21000</v>
      </c>
      <c r="I209" s="113"/>
    </row>
    <row r="210" spans="1:9" s="38" customFormat="1" ht="12.75">
      <c r="A210" s="99"/>
      <c r="B210" s="99"/>
      <c r="C210" s="99"/>
      <c r="D210" s="180" t="s">
        <v>184</v>
      </c>
      <c r="E210" s="181"/>
      <c r="F210" s="85">
        <f>SUM(F198:F209)</f>
        <v>208000</v>
      </c>
      <c r="G210" s="85">
        <f>SUM(G198:G209)</f>
        <v>0</v>
      </c>
      <c r="H210" s="85">
        <f>SUM(H198:H209)</f>
        <v>208000</v>
      </c>
      <c r="I210" s="85" t="s">
        <v>116</v>
      </c>
    </row>
    <row r="211" spans="1:9" s="38" customFormat="1" ht="18" customHeight="1">
      <c r="A211" s="114"/>
      <c r="B211" s="115"/>
      <c r="C211" s="115"/>
      <c r="D211" s="115"/>
      <c r="E211" s="116" t="s">
        <v>135</v>
      </c>
      <c r="F211" s="85">
        <f>F210+F193+F189+F179+F177+F172+F169+F166+F163</f>
        <v>321428</v>
      </c>
      <c r="G211" s="85">
        <f>G210+G193+G189+G179+G177+G172+G169+G166+G163</f>
        <v>0</v>
      </c>
      <c r="H211" s="85">
        <f>H210+H193+H189+H179+H177+H172+H169+H166+H163</f>
        <v>321428</v>
      </c>
      <c r="I211" s="113"/>
    </row>
    <row r="212" spans="1:10" ht="21" customHeight="1">
      <c r="A212" s="89"/>
      <c r="B212" s="90"/>
      <c r="C212" s="90"/>
      <c r="D212" s="91"/>
      <c r="E212" s="92" t="s">
        <v>173</v>
      </c>
      <c r="F212" s="158">
        <f>F211+F148+F126+F84+F62+F51+F38+F35+F29+F13</f>
        <v>1142875</v>
      </c>
      <c r="G212" s="160">
        <f>G211+G148+G126+G84+G62+G51+G38+G35+G29+G13</f>
        <v>0</v>
      </c>
      <c r="H212" s="158">
        <f>H211+H148+H126+H84+H62+H51+H38+H35+H29+H13</f>
        <v>1142875</v>
      </c>
      <c r="I212" s="159"/>
      <c r="J212" s="43"/>
    </row>
    <row r="214" spans="1:9" ht="12.75">
      <c r="A214" s="177" t="s">
        <v>152</v>
      </c>
      <c r="B214" s="178"/>
      <c r="C214" s="178"/>
      <c r="D214" s="178"/>
      <c r="E214" s="178"/>
      <c r="F214" s="178"/>
      <c r="G214" s="178"/>
      <c r="H214" s="178"/>
      <c r="I214" s="178"/>
    </row>
    <row r="215" spans="1:9" ht="12.75">
      <c r="A215" s="177" t="s">
        <v>153</v>
      </c>
      <c r="B215" s="179"/>
      <c r="C215" s="179"/>
      <c r="D215" s="179"/>
      <c r="E215" s="179"/>
      <c r="F215" s="179"/>
      <c r="G215" s="179"/>
      <c r="H215" s="179"/>
      <c r="I215" s="179"/>
    </row>
    <row r="216" spans="1:9" ht="12.75">
      <c r="A216" s="145"/>
      <c r="B216" s="182" t="s">
        <v>198</v>
      </c>
      <c r="C216" s="183"/>
      <c r="D216" s="183"/>
      <c r="E216" s="184"/>
      <c r="F216" s="146"/>
      <c r="G216" s="146"/>
      <c r="H216" s="146"/>
      <c r="I216" s="145"/>
    </row>
    <row r="217" spans="1:9" ht="12.75">
      <c r="A217" s="145"/>
      <c r="B217" s="182" t="s">
        <v>197</v>
      </c>
      <c r="C217" s="183"/>
      <c r="D217" s="183"/>
      <c r="E217" s="184"/>
      <c r="F217" s="146"/>
      <c r="G217" s="146"/>
      <c r="H217" s="146"/>
      <c r="I217" s="145"/>
    </row>
  </sheetData>
  <sheetProtection/>
  <mergeCells count="32">
    <mergeCell ref="I53:I58"/>
    <mergeCell ref="D172:E172"/>
    <mergeCell ref="D28:E28"/>
    <mergeCell ref="D22:E22"/>
    <mergeCell ref="I59:I61"/>
    <mergeCell ref="I46:I50"/>
    <mergeCell ref="I40:I45"/>
    <mergeCell ref="D125:E125"/>
    <mergeCell ref="D122:E122"/>
    <mergeCell ref="D113:E113"/>
    <mergeCell ref="D147:E147"/>
    <mergeCell ref="D143:E143"/>
    <mergeCell ref="D139:E139"/>
    <mergeCell ref="D136:E136"/>
    <mergeCell ref="A6:I7"/>
    <mergeCell ref="D13:E13"/>
    <mergeCell ref="D80:E80"/>
    <mergeCell ref="D76:E76"/>
    <mergeCell ref="D73:E73"/>
    <mergeCell ref="D70:E70"/>
    <mergeCell ref="D189:E189"/>
    <mergeCell ref="D179:E179"/>
    <mergeCell ref="D177:E177"/>
    <mergeCell ref="D166:E166"/>
    <mergeCell ref="D163:E163"/>
    <mergeCell ref="D169:E169"/>
    <mergeCell ref="A214:I214"/>
    <mergeCell ref="A215:I215"/>
    <mergeCell ref="D210:E210"/>
    <mergeCell ref="B216:E216"/>
    <mergeCell ref="B217:E217"/>
    <mergeCell ref="D193:E1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2016-02-25T08:45:37Z</cp:lastPrinted>
  <dcterms:created xsi:type="dcterms:W3CDTF">2009-11-12T09:40:23Z</dcterms:created>
  <dcterms:modified xsi:type="dcterms:W3CDTF">2016-02-26T11:47:31Z</dcterms:modified>
  <cp:category/>
  <cp:version/>
  <cp:contentType/>
  <cp:contentStatus/>
</cp:coreProperties>
</file>