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<sst xmlns="http://schemas.openxmlformats.org/spreadsheetml/2006/main" count="89" uniqueCount="60">
  <si>
    <t>Załącznik nr 3a/2</t>
  </si>
  <si>
    <t>do Uchwały Nr 281/XXIII/2012</t>
  </si>
  <si>
    <t>Rady Gminy Lesznowola</t>
  </si>
  <si>
    <t>z dnia 14 grudnia 2012r.</t>
  </si>
  <si>
    <t xml:space="preserve">Plan limitów inwestycyjnych na lata 2012 - 2014 dla poszczególnych zadań składających się na program inwestycyjny pn:                                                                                    "Kompleksowy program gospodarki wodnej gminy Lesznowola"   w  2012r. - po zmianach                                                               </t>
  </si>
  <si>
    <t>poz.</t>
  </si>
  <si>
    <t>Działanie inwestycyjne</t>
  </si>
  <si>
    <t>Nakłady poniesione do 2011r.</t>
  </si>
  <si>
    <t>Planowane limity wydatków  w poszczególnych latach</t>
  </si>
  <si>
    <t>Planowane   łączne wydatki</t>
  </si>
  <si>
    <t>FAZA PIERWSZA</t>
  </si>
  <si>
    <t>1.</t>
  </si>
  <si>
    <t xml:space="preserve"> Budowa SUW "Kwiatowa" - Łazy</t>
  </si>
  <si>
    <t>RAZEM</t>
  </si>
  <si>
    <t>1.1</t>
  </si>
  <si>
    <t xml:space="preserve">§ 6050                 </t>
  </si>
  <si>
    <t xml:space="preserve">   RAZEM</t>
  </si>
  <si>
    <t>2.</t>
  </si>
  <si>
    <t>Budowa SUW - Marysin</t>
  </si>
  <si>
    <t>2.1</t>
  </si>
  <si>
    <t>§ 6050                        256 298,50</t>
  </si>
  <si>
    <t xml:space="preserve">  RAZEM</t>
  </si>
  <si>
    <t>3.</t>
  </si>
  <si>
    <t>Budowa SUW "Sadowa" Nowa Iwiczna</t>
  </si>
  <si>
    <t>3.1</t>
  </si>
  <si>
    <t>§ 6050</t>
  </si>
  <si>
    <t>4.</t>
  </si>
  <si>
    <t>Modernizacja  SUW "Lesznowola Pole"</t>
  </si>
  <si>
    <t>4.1</t>
  </si>
  <si>
    <t>5.</t>
  </si>
  <si>
    <t>Studium wykonalności zadań - czterech SUW</t>
  </si>
  <si>
    <t>5.1</t>
  </si>
  <si>
    <t>RAZEM FAZA PIERWSZA</t>
  </si>
  <si>
    <t>FAZA DRUGA</t>
  </si>
  <si>
    <t>6.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</si>
  <si>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Cambria"/>
        <family val="1"/>
      </rPr>
      <t>1)</t>
    </r>
  </si>
  <si>
    <t>6.1</t>
  </si>
  <si>
    <t>7.</t>
  </si>
  <si>
    <t>Projekty i budowa  północnej magistrali wodociągowej- Mysiadło, Zgorzała, Podolszyn, Janczewice i Nowa Wola</t>
  </si>
  <si>
    <t>7.1</t>
  </si>
  <si>
    <t>Odcinek: Mysiadło-Nowa Wola z przyłączami  - § 6050</t>
  </si>
  <si>
    <t>7.2</t>
  </si>
  <si>
    <t>Odcinek: Nowa Wola-Zamienie/ul. Plonowa - § 6050</t>
  </si>
  <si>
    <t>7.3</t>
  </si>
  <si>
    <t>Odcinek: Zamienie-Podolszyn - § 6050</t>
  </si>
  <si>
    <t>8.</t>
  </si>
  <si>
    <t>Projekty i budowa systemu południowej magistrali wodociągowej - Stara Iwiczna, Łoziska (ul Letnia ), Wilcza Góra, Władysławów, Łazy, Stefanowo (ul. Urocza) i Warszawianka</t>
  </si>
  <si>
    <t>8.1</t>
  </si>
  <si>
    <t>9.</t>
  </si>
  <si>
    <t xml:space="preserve">Modernizacja  SUW  Mysiadło </t>
  </si>
  <si>
    <t>9.1</t>
  </si>
  <si>
    <t>§ 6058</t>
  </si>
  <si>
    <t>§ 6059</t>
  </si>
  <si>
    <t>RAZEM FAZA DRUGA</t>
  </si>
  <si>
    <t>RAZEM  PROGRAM GOSPODARKI WODNEJ</t>
  </si>
  <si>
    <t>w tym:</t>
  </si>
  <si>
    <t>Budżet gminy    - § 6050</t>
  </si>
  <si>
    <t>Dotacje z Europejskiego Funduszu Rozwoju Regionalnego  - § 6058</t>
  </si>
  <si>
    <t>Środki budżetu (kwalifikowane do dotacji) - § 6059</t>
  </si>
  <si>
    <t xml:space="preserve">  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</si>
</sst>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12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b/>
      <i/>
      <sz val="10"/>
      <name val="Cambria"/>
      <family val="1"/>
    </font>
    <font>
      <sz val="8"/>
      <name val="Arial CE"/>
      <family val="0"/>
    </font>
    <font>
      <i/>
      <sz val="8"/>
      <name val="Cambria"/>
      <family val="1"/>
    </font>
    <font>
      <b/>
      <sz val="9"/>
      <name val="Cambria"/>
      <family val="1"/>
    </font>
    <font>
      <i/>
      <sz val="8"/>
      <name val="Arial CE"/>
      <family val="2"/>
    </font>
    <font>
      <b/>
      <vertAlign val="superscript"/>
      <sz val="10"/>
      <name val="Cambria"/>
      <family val="1"/>
    </font>
    <font>
      <i/>
      <sz val="10"/>
      <name val="Cambria"/>
      <family val="1"/>
    </font>
    <font>
      <sz val="8"/>
      <name val="Cambria"/>
      <family val="1"/>
    </font>
    <font>
      <b/>
      <i/>
      <sz val="11"/>
      <name val="Cambria"/>
      <family val="1"/>
    </font>
    <font>
      <b/>
      <i/>
      <sz val="11"/>
      <name val="Arial CE"/>
      <family val="0"/>
    </font>
    <font>
      <b/>
      <i/>
      <sz val="12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2" xfId="0" applyFont="1" applyBorder="1" applyAlignment="1">
      <alignment/>
    </xf>
    <xf numFmtId="4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4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4" fontId="11" fillId="0" borderId="9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/>
    </xf>
    <xf numFmtId="3" fontId="11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3" fontId="15" fillId="0" borderId="1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1" fillId="0" borderId="7" xfId="0" applyFont="1" applyBorder="1" applyAlignment="1">
      <alignment/>
    </xf>
    <xf numFmtId="4" fontId="12" fillId="0" borderId="1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17" fillId="0" borderId="1" xfId="0" applyFont="1" applyBorder="1" applyAlignment="1">
      <alignment horizontal="right"/>
    </xf>
    <xf numFmtId="4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selection activeCell="A1" sqref="A1:J91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5.375" style="0" customWidth="1"/>
    <col min="5" max="5" width="18.75390625" style="0" customWidth="1"/>
    <col min="6" max="6" width="14.75390625" style="0" customWidth="1"/>
    <col min="7" max="7" width="5.375" style="0" customWidth="1"/>
    <col min="8" max="8" width="25.875" style="0" customWidth="1"/>
    <col min="9" max="9" width="14.25390625" style="0" customWidth="1"/>
    <col min="10" max="10" width="15.75390625" style="0" customWidth="1"/>
  </cols>
  <sheetData>
    <row r="1" spans="2:8" ht="12.75">
      <c r="B1" s="1"/>
      <c r="C1" s="1"/>
      <c r="D1" s="1"/>
      <c r="E1" s="2"/>
      <c r="F1" s="2"/>
      <c r="G1" s="3" t="s">
        <v>0</v>
      </c>
      <c r="H1" s="3"/>
    </row>
    <row r="2" spans="2:8" ht="12.75">
      <c r="B2" s="1"/>
      <c r="C2" s="1"/>
      <c r="D2" s="1"/>
      <c r="E2" s="2"/>
      <c r="F2" s="2"/>
      <c r="G2" s="2" t="s">
        <v>1</v>
      </c>
      <c r="H2" s="1"/>
    </row>
    <row r="3" spans="2:8" ht="12.75">
      <c r="B3" s="1"/>
      <c r="C3" s="1"/>
      <c r="D3" s="1"/>
      <c r="E3" s="2"/>
      <c r="F3" s="2"/>
      <c r="G3" s="2" t="s">
        <v>2</v>
      </c>
      <c r="H3" s="1"/>
    </row>
    <row r="4" spans="2:8" ht="12.75">
      <c r="B4" s="1"/>
      <c r="C4" s="1"/>
      <c r="D4" s="1"/>
      <c r="E4" s="2"/>
      <c r="F4" s="2"/>
      <c r="G4" s="2" t="s">
        <v>3</v>
      </c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4" t="s">
        <v>4</v>
      </c>
      <c r="C6" s="4"/>
      <c r="D6" s="4"/>
      <c r="E6" s="4"/>
      <c r="F6" s="4"/>
      <c r="G6" s="4"/>
      <c r="H6" s="4"/>
    </row>
    <row r="7" spans="2:8" ht="12.75">
      <c r="B7" s="4"/>
      <c r="C7" s="4"/>
      <c r="D7" s="4"/>
      <c r="E7" s="4"/>
      <c r="F7" s="4"/>
      <c r="G7" s="4"/>
      <c r="H7" s="4"/>
    </row>
    <row r="8" spans="2:8" ht="12.75">
      <c r="B8" s="4"/>
      <c r="C8" s="4"/>
      <c r="D8" s="4"/>
      <c r="E8" s="4"/>
      <c r="F8" s="4"/>
      <c r="G8" s="4"/>
      <c r="H8" s="4"/>
    </row>
    <row r="9" spans="2:8" ht="12.75">
      <c r="B9" s="1"/>
      <c r="C9" s="1"/>
      <c r="D9" s="1"/>
      <c r="E9" s="1"/>
      <c r="F9" s="1"/>
      <c r="G9" s="1"/>
      <c r="H9" s="1"/>
    </row>
    <row r="10" spans="2:8" ht="31.5">
      <c r="B10" s="5" t="s">
        <v>5</v>
      </c>
      <c r="C10" s="5" t="s">
        <v>6</v>
      </c>
      <c r="D10" s="6" t="s">
        <v>7</v>
      </c>
      <c r="E10" s="7" t="s">
        <v>8</v>
      </c>
      <c r="F10" s="8"/>
      <c r="G10" s="8"/>
      <c r="H10" s="9" t="s">
        <v>9</v>
      </c>
    </row>
    <row r="11" spans="2:8" ht="15.75">
      <c r="B11" s="5"/>
      <c r="C11" s="10" t="s">
        <v>10</v>
      </c>
      <c r="D11" s="9"/>
      <c r="E11" s="11"/>
      <c r="F11" s="12"/>
      <c r="G11" s="11"/>
      <c r="H11" s="13"/>
    </row>
    <row r="12" spans="2:8" ht="12.75">
      <c r="B12" s="14" t="s">
        <v>11</v>
      </c>
      <c r="C12" s="15" t="s">
        <v>12</v>
      </c>
      <c r="D12" s="16"/>
      <c r="E12" s="17">
        <v>2012</v>
      </c>
      <c r="F12" s="18">
        <v>2013</v>
      </c>
      <c r="G12" s="19"/>
      <c r="H12" s="20" t="s">
        <v>13</v>
      </c>
    </row>
    <row r="13" spans="2:8" ht="12.75">
      <c r="B13" s="21" t="s">
        <v>14</v>
      </c>
      <c r="C13" s="22" t="s">
        <v>15</v>
      </c>
      <c r="D13" s="23">
        <v>1069248.71</v>
      </c>
      <c r="E13" s="24">
        <v>66543</v>
      </c>
      <c r="F13" s="25"/>
      <c r="G13" s="26"/>
      <c r="H13" s="26">
        <f>SUM(D13:G13)</f>
        <v>1135791.71</v>
      </c>
    </row>
    <row r="14" spans="2:8" ht="12.75">
      <c r="B14" s="27"/>
      <c r="C14" s="28"/>
      <c r="D14" s="29"/>
      <c r="E14" s="30"/>
      <c r="F14" s="31"/>
      <c r="G14" s="32"/>
      <c r="H14" s="32"/>
    </row>
    <row r="15" spans="2:8" ht="12.75">
      <c r="B15" s="33"/>
      <c r="C15" s="34"/>
      <c r="D15" s="35"/>
      <c r="E15" s="36"/>
      <c r="F15" s="37"/>
      <c r="G15" s="38"/>
      <c r="H15" s="38"/>
    </row>
    <row r="16" spans="2:9" ht="12.75">
      <c r="B16" s="39"/>
      <c r="C16" s="40" t="s">
        <v>16</v>
      </c>
      <c r="D16" s="41">
        <f>SUM(D13:D15)</f>
        <v>1069248.71</v>
      </c>
      <c r="E16" s="42">
        <f>SUM(E13:E15)</f>
        <v>66543</v>
      </c>
      <c r="F16" s="43">
        <f>SUM(F13:F15)</f>
        <v>0</v>
      </c>
      <c r="G16" s="44"/>
      <c r="H16" s="44">
        <f>SUM(D16:G16)</f>
        <v>1135791.71</v>
      </c>
      <c r="I16" s="45">
        <f>SUM(D16:G16)</f>
        <v>1135791.71</v>
      </c>
    </row>
    <row r="17" spans="2:8" ht="12.75">
      <c r="B17" s="39"/>
      <c r="C17" s="46"/>
      <c r="D17" s="47"/>
      <c r="E17" s="48"/>
      <c r="F17" s="49"/>
      <c r="G17" s="50"/>
      <c r="H17" s="51"/>
    </row>
    <row r="18" spans="2:8" ht="12.75">
      <c r="B18" s="14" t="s">
        <v>17</v>
      </c>
      <c r="C18" s="15" t="s">
        <v>18</v>
      </c>
      <c r="D18" s="16"/>
      <c r="E18" s="17">
        <v>2012</v>
      </c>
      <c r="F18" s="18">
        <v>2013</v>
      </c>
      <c r="G18" s="19"/>
      <c r="H18" s="20" t="s">
        <v>13</v>
      </c>
    </row>
    <row r="19" spans="2:8" ht="12.75">
      <c r="B19" s="21" t="s">
        <v>19</v>
      </c>
      <c r="C19" s="22" t="s">
        <v>20</v>
      </c>
      <c r="D19" s="23">
        <v>656113.24</v>
      </c>
      <c r="E19" s="24"/>
      <c r="F19" s="25"/>
      <c r="G19" s="26"/>
      <c r="H19" s="26">
        <f>SUM(D19:G19)</f>
        <v>656113.24</v>
      </c>
    </row>
    <row r="20" spans="2:9" ht="12.75">
      <c r="B20" s="27"/>
      <c r="C20" s="28"/>
      <c r="D20" s="29"/>
      <c r="E20" s="30"/>
      <c r="F20" s="31"/>
      <c r="G20" s="32"/>
      <c r="H20" s="32"/>
      <c r="I20" s="52"/>
    </row>
    <row r="21" spans="2:8" ht="12.75">
      <c r="B21" s="33"/>
      <c r="C21" s="34"/>
      <c r="D21" s="35"/>
      <c r="E21" s="36"/>
      <c r="F21" s="37"/>
      <c r="G21" s="38"/>
      <c r="H21" s="38"/>
    </row>
    <row r="22" spans="2:9" ht="12.75">
      <c r="B22" s="39"/>
      <c r="C22" s="53" t="s">
        <v>21</v>
      </c>
      <c r="D22" s="41">
        <f>SUM(D19:D21)</f>
        <v>656113.24</v>
      </c>
      <c r="E22" s="42">
        <f>SUM(E19:E21)</f>
        <v>0</v>
      </c>
      <c r="F22" s="43">
        <f>F20+F21+F19</f>
        <v>0</v>
      </c>
      <c r="G22" s="44"/>
      <c r="H22" s="44">
        <f>SUM(H19:H21)</f>
        <v>656113.24</v>
      </c>
      <c r="I22" s="52">
        <f>SUM(D22:G22)</f>
        <v>656113.24</v>
      </c>
    </row>
    <row r="23" spans="2:8" ht="12.75">
      <c r="B23" s="39"/>
      <c r="C23" s="46"/>
      <c r="D23" s="47"/>
      <c r="E23" s="48"/>
      <c r="F23" s="49"/>
      <c r="G23" s="50"/>
      <c r="H23" s="51"/>
    </row>
    <row r="24" spans="2:8" ht="12.75">
      <c r="B24" s="14" t="s">
        <v>22</v>
      </c>
      <c r="C24" s="54" t="s">
        <v>23</v>
      </c>
      <c r="D24" s="16"/>
      <c r="E24" s="17">
        <v>2012</v>
      </c>
      <c r="F24" s="18">
        <v>2013</v>
      </c>
      <c r="G24" s="19"/>
      <c r="H24" s="20" t="s">
        <v>13</v>
      </c>
    </row>
    <row r="25" spans="2:9" ht="12.75">
      <c r="B25" s="21" t="s">
        <v>24</v>
      </c>
      <c r="C25" s="22" t="s">
        <v>25</v>
      </c>
      <c r="D25" s="23">
        <v>222148.34</v>
      </c>
      <c r="E25" s="24"/>
      <c r="F25" s="25"/>
      <c r="G25" s="26"/>
      <c r="H25" s="26">
        <f>SUM(D25:G25)</f>
        <v>222148.34</v>
      </c>
      <c r="I25" s="52"/>
    </row>
    <row r="26" spans="2:8" ht="12.75">
      <c r="B26" s="27"/>
      <c r="C26" s="28"/>
      <c r="D26" s="29"/>
      <c r="E26" s="30"/>
      <c r="F26" s="31"/>
      <c r="G26" s="32"/>
      <c r="H26" s="32"/>
    </row>
    <row r="27" spans="2:8" ht="12.75">
      <c r="B27" s="33"/>
      <c r="C27" s="34"/>
      <c r="D27" s="35"/>
      <c r="E27" s="36"/>
      <c r="F27" s="37"/>
      <c r="G27" s="38"/>
      <c r="H27" s="38"/>
    </row>
    <row r="28" spans="2:9" ht="12.75">
      <c r="B28" s="39"/>
      <c r="C28" s="40" t="s">
        <v>13</v>
      </c>
      <c r="D28" s="41">
        <f>SUM(D25:D27)</f>
        <v>222148.34</v>
      </c>
      <c r="E28" s="55">
        <f>SUM(E25:E27)</f>
        <v>0</v>
      </c>
      <c r="F28" s="56">
        <f>SUM(F25:F27)</f>
        <v>0</v>
      </c>
      <c r="G28" s="57"/>
      <c r="H28" s="44">
        <f>SUM(H25:H27)</f>
        <v>222148.34</v>
      </c>
      <c r="I28" s="58">
        <f>SUM(D28:G28)</f>
        <v>222148.34</v>
      </c>
    </row>
    <row r="29" spans="2:8" ht="12.75">
      <c r="B29" s="39"/>
      <c r="C29" s="46"/>
      <c r="D29" s="47"/>
      <c r="E29" s="48"/>
      <c r="F29" s="49"/>
      <c r="G29" s="50"/>
      <c r="H29" s="51"/>
    </row>
    <row r="30" spans="2:8" ht="12.75">
      <c r="B30" s="14" t="s">
        <v>26</v>
      </c>
      <c r="C30" s="54" t="s">
        <v>27</v>
      </c>
      <c r="D30" s="16"/>
      <c r="E30" s="17">
        <v>2012</v>
      </c>
      <c r="F30" s="18">
        <v>2013</v>
      </c>
      <c r="G30" s="19"/>
      <c r="H30" s="20" t="s">
        <v>13</v>
      </c>
    </row>
    <row r="31" spans="2:9" ht="12.75">
      <c r="B31" s="21" t="s">
        <v>28</v>
      </c>
      <c r="C31" s="22" t="s">
        <v>25</v>
      </c>
      <c r="D31" s="23">
        <v>475074.54</v>
      </c>
      <c r="E31" s="24">
        <v>2706</v>
      </c>
      <c r="F31" s="25"/>
      <c r="G31" s="26"/>
      <c r="H31" s="26">
        <f>SUM(D31:G31)</f>
        <v>477780.54</v>
      </c>
      <c r="I31" s="52"/>
    </row>
    <row r="32" spans="2:8" ht="12.75">
      <c r="B32" s="27"/>
      <c r="C32" s="28"/>
      <c r="D32" s="59"/>
      <c r="E32" s="30"/>
      <c r="F32" s="31"/>
      <c r="G32" s="32"/>
      <c r="H32" s="32"/>
    </row>
    <row r="33" spans="2:8" ht="12.75">
      <c r="B33" s="33"/>
      <c r="C33" s="34"/>
      <c r="D33" s="60"/>
      <c r="E33" s="36"/>
      <c r="F33" s="37"/>
      <c r="G33" s="38"/>
      <c r="H33" s="38"/>
    </row>
    <row r="34" spans="2:9" ht="12.75">
      <c r="B34" s="39"/>
      <c r="C34" s="53" t="s">
        <v>13</v>
      </c>
      <c r="D34" s="61">
        <f>SUM(D31:D33)</f>
        <v>475074.54</v>
      </c>
      <c r="E34" s="42">
        <f>E31</f>
        <v>2706</v>
      </c>
      <c r="F34" s="56"/>
      <c r="G34" s="57"/>
      <c r="H34" s="44">
        <f>SUM(D34:G34)</f>
        <v>477780.54</v>
      </c>
      <c r="I34" s="62">
        <f>SUM(H31:H33)</f>
        <v>477780.54</v>
      </c>
    </row>
    <row r="35" spans="2:8" ht="12.75">
      <c r="B35" s="39"/>
      <c r="C35" s="46"/>
      <c r="D35" s="47"/>
      <c r="E35" s="48"/>
      <c r="F35" s="49"/>
      <c r="G35" s="50"/>
      <c r="H35" s="51"/>
    </row>
    <row r="36" spans="2:8" ht="12.75">
      <c r="B36" s="14" t="s">
        <v>29</v>
      </c>
      <c r="C36" s="54" t="s">
        <v>30</v>
      </c>
      <c r="D36" s="16"/>
      <c r="E36" s="17">
        <v>2012</v>
      </c>
      <c r="F36" s="18">
        <v>2013</v>
      </c>
      <c r="G36" s="19"/>
      <c r="H36" s="20" t="s">
        <v>13</v>
      </c>
    </row>
    <row r="37" spans="2:8" ht="12.75">
      <c r="B37" s="21" t="s">
        <v>31</v>
      </c>
      <c r="C37" s="22" t="s">
        <v>25</v>
      </c>
      <c r="D37" s="23">
        <v>61000</v>
      </c>
      <c r="E37" s="63"/>
      <c r="F37" s="64"/>
      <c r="G37" s="65"/>
      <c r="H37" s="26">
        <f>D37</f>
        <v>61000</v>
      </c>
    </row>
    <row r="38" spans="2:8" ht="12.75">
      <c r="B38" s="39"/>
      <c r="C38" s="53" t="s">
        <v>13</v>
      </c>
      <c r="D38" s="61">
        <f>SUM(D37:D37)</f>
        <v>61000</v>
      </c>
      <c r="E38" s="16"/>
      <c r="F38" s="66"/>
      <c r="G38" s="67"/>
      <c r="H38" s="68">
        <f>SUM(H37:H37)</f>
        <v>61000</v>
      </c>
    </row>
    <row r="39" spans="2:8" ht="12.75">
      <c r="B39" s="39"/>
      <c r="C39" s="46"/>
      <c r="D39" s="47"/>
      <c r="E39" s="48"/>
      <c r="F39" s="49"/>
      <c r="G39" s="50"/>
      <c r="H39" s="51"/>
    </row>
    <row r="40" spans="2:8" ht="12.75">
      <c r="B40" s="14"/>
      <c r="C40" s="54"/>
      <c r="D40" s="16"/>
      <c r="E40" s="17"/>
      <c r="F40" s="18"/>
      <c r="G40" s="19"/>
      <c r="H40" s="20"/>
    </row>
    <row r="41" spans="2:8" ht="12.75">
      <c r="B41" s="21"/>
      <c r="C41" s="22"/>
      <c r="D41" s="63"/>
      <c r="E41" s="24"/>
      <c r="F41" s="25"/>
      <c r="G41" s="26"/>
      <c r="H41" s="26"/>
    </row>
    <row r="42" spans="2:8" ht="12.75">
      <c r="B42" s="21"/>
      <c r="C42" s="22"/>
      <c r="D42" s="63"/>
      <c r="E42" s="24"/>
      <c r="F42" s="25"/>
      <c r="G42" s="26"/>
      <c r="H42" s="26"/>
    </row>
    <row r="43" spans="2:8" ht="12.75">
      <c r="B43" s="39"/>
      <c r="C43" s="53"/>
      <c r="D43" s="16"/>
      <c r="E43" s="16"/>
      <c r="F43" s="66"/>
      <c r="G43" s="67"/>
      <c r="H43" s="68"/>
    </row>
    <row r="44" spans="2:8" ht="12.75">
      <c r="B44" s="69"/>
      <c r="C44" s="70"/>
      <c r="D44" s="71"/>
      <c r="E44" s="71"/>
      <c r="F44" s="71"/>
      <c r="G44" s="72"/>
      <c r="H44" s="73"/>
    </row>
    <row r="45" spans="2:8" ht="12.75">
      <c r="B45" s="14"/>
      <c r="C45" s="54"/>
      <c r="D45" s="16"/>
      <c r="E45" s="17">
        <v>2012</v>
      </c>
      <c r="F45" s="18">
        <v>2013</v>
      </c>
      <c r="G45" s="19"/>
      <c r="H45" s="20" t="s">
        <v>13</v>
      </c>
    </row>
    <row r="46" spans="2:9" ht="12.75">
      <c r="B46" s="39"/>
      <c r="C46" s="22" t="s">
        <v>25</v>
      </c>
      <c r="D46" s="74">
        <f>D37+D31+D25+D19+D13</f>
        <v>2483584.83</v>
      </c>
      <c r="E46" s="75">
        <f>E13+E19+E25+E31+E37</f>
        <v>69249</v>
      </c>
      <c r="F46" s="76">
        <f>F13+F19+F25+F31+F37</f>
        <v>0</v>
      </c>
      <c r="G46" s="77"/>
      <c r="H46" s="77">
        <f>SUM(D46:G46)</f>
        <v>2552833.83</v>
      </c>
      <c r="I46" s="58">
        <f>H13+H19+H25+H31+H37</f>
        <v>2552833.83</v>
      </c>
    </row>
    <row r="47" spans="2:9" ht="12.75">
      <c r="B47" s="78"/>
      <c r="C47" s="28"/>
      <c r="D47" s="79"/>
      <c r="E47" s="80"/>
      <c r="F47" s="81"/>
      <c r="G47" s="82"/>
      <c r="H47" s="82"/>
      <c r="I47" s="58">
        <f>H41+H26+H20+H14+H32</f>
        <v>0</v>
      </c>
    </row>
    <row r="48" spans="2:9" ht="12.75">
      <c r="B48" s="83"/>
      <c r="C48" s="34"/>
      <c r="D48" s="84"/>
      <c r="E48" s="85"/>
      <c r="F48" s="86"/>
      <c r="G48" s="87"/>
      <c r="H48" s="87"/>
      <c r="I48" s="58">
        <f>SUM(D48:G48)</f>
        <v>0</v>
      </c>
    </row>
    <row r="49" spans="2:10" ht="12.75">
      <c r="B49" s="39"/>
      <c r="C49" s="53" t="s">
        <v>32</v>
      </c>
      <c r="D49" s="74">
        <f>SUM(D46:D48)</f>
        <v>2483584.83</v>
      </c>
      <c r="E49" s="75">
        <f>SUM(E46:E48)</f>
        <v>69249</v>
      </c>
      <c r="F49" s="76">
        <f>SUM(F46:F48)</f>
        <v>0</v>
      </c>
      <c r="G49" s="77"/>
      <c r="H49" s="77">
        <f>SUM(D49:G49)</f>
        <v>2552833.83</v>
      </c>
      <c r="I49" s="88">
        <f>H43+H38+H34+H28+H22+H16</f>
        <v>2552833.83</v>
      </c>
      <c r="J49" s="58">
        <f>D49+E49+F49+G49</f>
        <v>2552833.83</v>
      </c>
    </row>
    <row r="50" spans="1:9" ht="12.75">
      <c r="A50" s="89"/>
      <c r="B50" s="90"/>
      <c r="C50" s="91"/>
      <c r="D50" s="92"/>
      <c r="E50" s="92"/>
      <c r="F50" s="93"/>
      <c r="G50" s="93"/>
      <c r="H50" s="93"/>
      <c r="I50" s="94">
        <f>I46+I47+I48</f>
        <v>2552833.83</v>
      </c>
    </row>
    <row r="51" spans="1:9" ht="12.75">
      <c r="A51" s="89"/>
      <c r="B51" s="90"/>
      <c r="C51" s="91"/>
      <c r="D51" s="92"/>
      <c r="E51" s="92"/>
      <c r="F51" s="92"/>
      <c r="G51" s="92"/>
      <c r="H51" s="92"/>
      <c r="I51" s="94"/>
    </row>
    <row r="52" spans="1:9" ht="12.75">
      <c r="A52" s="89"/>
      <c r="B52" s="90"/>
      <c r="C52" s="91"/>
      <c r="D52" s="92"/>
      <c r="E52" s="92"/>
      <c r="F52" s="92"/>
      <c r="G52" s="92"/>
      <c r="H52" s="92"/>
      <c r="I52" s="94"/>
    </row>
    <row r="53" spans="1:9" ht="12.75">
      <c r="A53" s="89"/>
      <c r="B53" s="90"/>
      <c r="C53" s="91"/>
      <c r="D53" s="92"/>
      <c r="E53" s="92"/>
      <c r="F53" s="92"/>
      <c r="G53" s="92"/>
      <c r="H53" s="92"/>
      <c r="I53" s="94"/>
    </row>
    <row r="54" spans="1:9" ht="12.75">
      <c r="A54" s="89"/>
      <c r="B54" s="90"/>
      <c r="C54" s="91"/>
      <c r="D54" s="92"/>
      <c r="E54" s="92"/>
      <c r="F54" s="95"/>
      <c r="G54" s="95"/>
      <c r="H54" s="95"/>
      <c r="I54" s="94"/>
    </row>
    <row r="55" spans="2:9" ht="31.5">
      <c r="B55" s="5" t="s">
        <v>5</v>
      </c>
      <c r="C55" s="5" t="s">
        <v>6</v>
      </c>
      <c r="D55" s="6" t="s">
        <v>7</v>
      </c>
      <c r="E55" s="7" t="s">
        <v>8</v>
      </c>
      <c r="F55" s="8"/>
      <c r="G55" s="8"/>
      <c r="H55" s="9" t="s">
        <v>9</v>
      </c>
      <c r="I55" s="94">
        <f>I50-I49</f>
        <v>0</v>
      </c>
    </row>
    <row r="56" spans="2:9" ht="15.75">
      <c r="B56" s="39"/>
      <c r="C56" s="96" t="s">
        <v>33</v>
      </c>
      <c r="D56" s="6"/>
      <c r="E56" s="97"/>
      <c r="F56" s="12"/>
      <c r="G56" s="12"/>
      <c r="H56" s="13"/>
      <c r="I56" s="94"/>
    </row>
    <row r="57" spans="2:10" ht="27.75">
      <c r="B57" s="14" t="s">
        <v>34</v>
      </c>
      <c r="C57" s="15" t="s">
        <v>35</v>
      </c>
      <c r="D57" s="16"/>
      <c r="E57" s="17">
        <v>2012</v>
      </c>
      <c r="F57" s="18">
        <v>2013</v>
      </c>
      <c r="G57" s="19"/>
      <c r="H57" s="20" t="s">
        <v>13</v>
      </c>
      <c r="J57" s="58"/>
    </row>
    <row r="58" spans="2:10" ht="12.75">
      <c r="B58" s="21" t="s">
        <v>36</v>
      </c>
      <c r="C58" s="22" t="s">
        <v>25</v>
      </c>
      <c r="D58" s="23">
        <v>16399.9</v>
      </c>
      <c r="E58" s="24">
        <v>17958</v>
      </c>
      <c r="F58" s="25"/>
      <c r="G58" s="26"/>
      <c r="H58" s="26">
        <f>SUM(D58:G58)</f>
        <v>34357.9</v>
      </c>
      <c r="J58" s="58"/>
    </row>
    <row r="59" spans="2:10" ht="12.75">
      <c r="B59" s="27"/>
      <c r="C59" s="28"/>
      <c r="D59" s="29"/>
      <c r="E59" s="30"/>
      <c r="F59" s="31"/>
      <c r="G59" s="32"/>
      <c r="H59" s="32"/>
      <c r="J59" s="58"/>
    </row>
    <row r="60" spans="2:10" ht="12.75">
      <c r="B60" s="33"/>
      <c r="C60" s="34"/>
      <c r="D60" s="35"/>
      <c r="E60" s="36"/>
      <c r="F60" s="37"/>
      <c r="G60" s="38"/>
      <c r="H60" s="38"/>
      <c r="J60" s="58"/>
    </row>
    <row r="61" spans="2:10" ht="12.75">
      <c r="B61" s="39"/>
      <c r="C61" s="53" t="s">
        <v>13</v>
      </c>
      <c r="D61" s="98">
        <f>SUM(D58:D58)</f>
        <v>16399.9</v>
      </c>
      <c r="E61" s="99">
        <f>SUM(E58:E60)</f>
        <v>17958</v>
      </c>
      <c r="F61" s="100">
        <f>SUM(F58:F60)</f>
        <v>0</v>
      </c>
      <c r="G61" s="101"/>
      <c r="H61" s="51">
        <f>SUM(D61:G61)</f>
        <v>34357.9</v>
      </c>
      <c r="I61" s="52">
        <f>SUM(H58:H60)</f>
        <v>34357.9</v>
      </c>
      <c r="J61" s="58"/>
    </row>
    <row r="62" spans="2:10" ht="12.75">
      <c r="B62" s="90"/>
      <c r="C62" s="91"/>
      <c r="D62" s="102"/>
      <c r="E62" s="102"/>
      <c r="F62" s="102"/>
      <c r="G62" s="103"/>
      <c r="H62" s="104"/>
      <c r="J62" s="58"/>
    </row>
    <row r="63" spans="2:10" ht="25.5">
      <c r="B63" s="14" t="s">
        <v>37</v>
      </c>
      <c r="C63" s="105" t="s">
        <v>38</v>
      </c>
      <c r="D63" s="16"/>
      <c r="E63" s="17">
        <v>2012</v>
      </c>
      <c r="F63" s="18">
        <v>2013</v>
      </c>
      <c r="G63" s="19"/>
      <c r="H63" s="20" t="s">
        <v>13</v>
      </c>
      <c r="J63" s="58"/>
    </row>
    <row r="64" spans="2:10" ht="12.75">
      <c r="B64" s="21" t="s">
        <v>39</v>
      </c>
      <c r="C64" s="22" t="s">
        <v>40</v>
      </c>
      <c r="D64" s="23">
        <v>544624.48</v>
      </c>
      <c r="E64" s="106"/>
      <c r="F64" s="107"/>
      <c r="G64" s="108"/>
      <c r="H64" s="108">
        <f>E64+F64+G64+D64</f>
        <v>544624.48</v>
      </c>
      <c r="J64" s="58"/>
    </row>
    <row r="65" spans="2:10" ht="12.75">
      <c r="B65" s="21" t="s">
        <v>41</v>
      </c>
      <c r="C65" s="22" t="s">
        <v>42</v>
      </c>
      <c r="D65" s="24"/>
      <c r="E65" s="24">
        <v>11439</v>
      </c>
      <c r="F65" s="25">
        <v>300000</v>
      </c>
      <c r="G65" s="108"/>
      <c r="H65" s="108">
        <f>E65+F65+G65</f>
        <v>311439</v>
      </c>
      <c r="J65" s="58"/>
    </row>
    <row r="66" spans="2:10" ht="12.75">
      <c r="B66" s="21" t="s">
        <v>43</v>
      </c>
      <c r="C66" s="22" t="s">
        <v>44</v>
      </c>
      <c r="D66" s="24"/>
      <c r="E66" s="24">
        <v>42435</v>
      </c>
      <c r="F66" s="25">
        <v>400000</v>
      </c>
      <c r="G66" s="108"/>
      <c r="H66" s="108">
        <f>E66+F66+G66</f>
        <v>442435</v>
      </c>
      <c r="J66" s="58"/>
    </row>
    <row r="67" spans="2:10" ht="12.75">
      <c r="B67" s="39"/>
      <c r="C67" s="53" t="s">
        <v>13</v>
      </c>
      <c r="D67" s="98">
        <f>SUM(D64:D66)</f>
        <v>544624.48</v>
      </c>
      <c r="E67" s="99">
        <f>SUM(E64:E66)</f>
        <v>53874</v>
      </c>
      <c r="F67" s="100">
        <f>SUM(F64:F66)</f>
        <v>700000</v>
      </c>
      <c r="G67" s="101"/>
      <c r="H67" s="51">
        <f>SUM(H64:H66)</f>
        <v>1298498.48</v>
      </c>
      <c r="I67" s="52">
        <f>SUM(D67:G67)</f>
        <v>1298498.48</v>
      </c>
      <c r="J67" s="58"/>
    </row>
    <row r="68" spans="2:10" ht="12.75">
      <c r="B68" s="109"/>
      <c r="C68" s="110"/>
      <c r="D68" s="47"/>
      <c r="E68" s="48"/>
      <c r="F68" s="49"/>
      <c r="G68" s="50"/>
      <c r="H68" s="51"/>
      <c r="J68" s="58"/>
    </row>
    <row r="69" spans="2:10" ht="51">
      <c r="B69" s="14" t="s">
        <v>45</v>
      </c>
      <c r="C69" s="54" t="s">
        <v>46</v>
      </c>
      <c r="D69" s="16"/>
      <c r="E69" s="17">
        <v>2012</v>
      </c>
      <c r="F69" s="18">
        <v>2013</v>
      </c>
      <c r="G69" s="19"/>
      <c r="H69" s="20" t="s">
        <v>13</v>
      </c>
      <c r="J69" s="58"/>
    </row>
    <row r="70" spans="2:10" ht="12.75">
      <c r="B70" s="21" t="s">
        <v>47</v>
      </c>
      <c r="C70" s="22" t="s">
        <v>25</v>
      </c>
      <c r="D70" s="23">
        <v>220600.58</v>
      </c>
      <c r="E70" s="24">
        <v>0</v>
      </c>
      <c r="F70" s="25"/>
      <c r="G70" s="26"/>
      <c r="H70" s="26">
        <f>SUM(D70:G70)</f>
        <v>220600.58</v>
      </c>
      <c r="J70" s="58"/>
    </row>
    <row r="71" spans="2:10" ht="12.75">
      <c r="B71" s="39"/>
      <c r="C71" s="53" t="s">
        <v>13</v>
      </c>
      <c r="D71" s="98">
        <f>SUM(D70:D70)</f>
        <v>220600.58</v>
      </c>
      <c r="E71" s="99">
        <f>E70</f>
        <v>0</v>
      </c>
      <c r="F71" s="100">
        <f>F70</f>
        <v>0</v>
      </c>
      <c r="G71" s="101"/>
      <c r="H71" s="51">
        <f>SUM(H70:H70)</f>
        <v>220600.58</v>
      </c>
      <c r="I71" s="111">
        <f>SUM(D71:G71)</f>
        <v>220600.58</v>
      </c>
      <c r="J71" s="58"/>
    </row>
    <row r="72" spans="2:10" ht="12.75">
      <c r="B72" s="39"/>
      <c r="C72" s="46"/>
      <c r="D72" s="112"/>
      <c r="E72" s="113"/>
      <c r="F72" s="114"/>
      <c r="G72" s="115"/>
      <c r="H72" s="51"/>
      <c r="J72" s="58"/>
    </row>
    <row r="73" spans="2:10" ht="12.75">
      <c r="B73" s="116" t="s">
        <v>48</v>
      </c>
      <c r="C73" s="54" t="s">
        <v>49</v>
      </c>
      <c r="D73" s="16"/>
      <c r="E73" s="17">
        <v>2012</v>
      </c>
      <c r="F73" s="18">
        <v>2013</v>
      </c>
      <c r="G73" s="19"/>
      <c r="H73" s="20" t="s">
        <v>13</v>
      </c>
      <c r="J73" s="58"/>
    </row>
    <row r="74" spans="2:10" ht="12.75">
      <c r="B74" s="116" t="s">
        <v>50</v>
      </c>
      <c r="C74" s="22" t="s">
        <v>25</v>
      </c>
      <c r="D74" s="23">
        <v>7490</v>
      </c>
      <c r="E74" s="24">
        <v>70000</v>
      </c>
      <c r="F74" s="25"/>
      <c r="G74" s="26"/>
      <c r="H74" s="26">
        <f>SUM(D74:G74)</f>
        <v>77490</v>
      </c>
      <c r="J74" s="58"/>
    </row>
    <row r="75" spans="2:10" ht="12.75">
      <c r="B75" s="39"/>
      <c r="C75" s="53" t="s">
        <v>13</v>
      </c>
      <c r="D75" s="98">
        <f>D74</f>
        <v>7490</v>
      </c>
      <c r="E75" s="99">
        <f>E74</f>
        <v>70000</v>
      </c>
      <c r="F75" s="100">
        <f>F74</f>
        <v>0</v>
      </c>
      <c r="G75" s="101"/>
      <c r="H75" s="51">
        <f>H74</f>
        <v>77490</v>
      </c>
      <c r="I75" s="58">
        <f>D75+E75+F75+G75</f>
        <v>77490</v>
      </c>
      <c r="J75" s="58"/>
    </row>
    <row r="76" spans="2:10" ht="12.75">
      <c r="B76" s="39"/>
      <c r="C76" s="46"/>
      <c r="D76" s="117"/>
      <c r="E76" s="118"/>
      <c r="F76" s="119"/>
      <c r="G76" s="72"/>
      <c r="H76" s="51"/>
      <c r="J76" s="58"/>
    </row>
    <row r="77" spans="2:10" ht="12.75">
      <c r="B77" s="39"/>
      <c r="C77" s="46"/>
      <c r="D77" s="117"/>
      <c r="E77" s="118"/>
      <c r="F77" s="119"/>
      <c r="G77" s="72"/>
      <c r="H77" s="51"/>
      <c r="J77" s="58"/>
    </row>
    <row r="78" spans="2:10" ht="14.25">
      <c r="B78" s="39"/>
      <c r="C78" s="53"/>
      <c r="D78" s="120"/>
      <c r="E78" s="17">
        <v>2012</v>
      </c>
      <c r="F78" s="18">
        <v>2013</v>
      </c>
      <c r="G78" s="19"/>
      <c r="H78" s="20" t="s">
        <v>13</v>
      </c>
      <c r="I78" s="121"/>
      <c r="J78" s="58"/>
    </row>
    <row r="79" spans="2:10" ht="14.25">
      <c r="B79" s="39"/>
      <c r="C79" s="22" t="s">
        <v>25</v>
      </c>
      <c r="D79" s="122">
        <f>D61+D67+D71+D75</f>
        <v>789114.96</v>
      </c>
      <c r="E79" s="120">
        <f>E58+E64+E70+E74+E65+E66</f>
        <v>141832</v>
      </c>
      <c r="F79" s="123">
        <f>F58+F64+F70+F74+F65+F66</f>
        <v>700000</v>
      </c>
      <c r="G79" s="124"/>
      <c r="H79" s="124">
        <f>D79+E79+F79+G79</f>
        <v>1630946.96</v>
      </c>
      <c r="I79" s="52">
        <f>H74+H70+H67+H58</f>
        <v>1630946.96</v>
      </c>
      <c r="J79" s="52">
        <f>D79+E79+F79+G79</f>
        <v>1630946.96</v>
      </c>
    </row>
    <row r="80" spans="2:10" ht="14.25">
      <c r="B80" s="39"/>
      <c r="C80" s="22" t="s">
        <v>51</v>
      </c>
      <c r="D80" s="122"/>
      <c r="E80" s="120">
        <f>E59</f>
        <v>0</v>
      </c>
      <c r="F80" s="125">
        <f>F59</f>
        <v>0</v>
      </c>
      <c r="G80" s="126"/>
      <c r="H80" s="124">
        <f>D80+E80+F80+G80</f>
        <v>0</v>
      </c>
      <c r="I80" s="52">
        <f>H59</f>
        <v>0</v>
      </c>
      <c r="J80" s="52">
        <f>I79-J79</f>
        <v>0</v>
      </c>
    </row>
    <row r="81" spans="2:10" ht="14.25">
      <c r="B81" s="39"/>
      <c r="C81" s="22" t="s">
        <v>52</v>
      </c>
      <c r="D81" s="120"/>
      <c r="E81" s="120">
        <f>E60</f>
        <v>0</v>
      </c>
      <c r="F81" s="123">
        <f>F60</f>
        <v>0</v>
      </c>
      <c r="G81" s="124"/>
      <c r="H81" s="124">
        <f>D81+E81+F81+G81</f>
        <v>0</v>
      </c>
      <c r="I81" s="58">
        <f>H60</f>
        <v>0</v>
      </c>
      <c r="J81" s="58"/>
    </row>
    <row r="82" spans="2:10" ht="14.25">
      <c r="B82" s="127"/>
      <c r="C82" s="53" t="s">
        <v>53</v>
      </c>
      <c r="D82" s="120">
        <f>D79</f>
        <v>789114.96</v>
      </c>
      <c r="E82" s="120">
        <f>SUM(E79:E81)</f>
        <v>141832</v>
      </c>
      <c r="F82" s="123">
        <f>SUM(F79:F81)</f>
        <v>700000</v>
      </c>
      <c r="G82" s="124"/>
      <c r="H82" s="124">
        <f>SUM(H79:H81)</f>
        <v>1630946.96</v>
      </c>
      <c r="I82" s="58">
        <f>I79+I80+I81</f>
        <v>1630946.96</v>
      </c>
      <c r="J82" s="58"/>
    </row>
    <row r="83" spans="2:10" ht="14.25">
      <c r="B83" s="127"/>
      <c r="C83" s="128"/>
      <c r="D83" s="120"/>
      <c r="E83" s="120"/>
      <c r="F83" s="123"/>
      <c r="G83" s="124"/>
      <c r="H83" s="124"/>
      <c r="I83" s="58"/>
      <c r="J83" s="58"/>
    </row>
    <row r="84" spans="2:10" ht="15.75">
      <c r="B84" s="129" t="s">
        <v>54</v>
      </c>
      <c r="C84" s="130"/>
      <c r="D84" s="122">
        <f>D82+D49</f>
        <v>3272699.79</v>
      </c>
      <c r="E84" s="120">
        <f>E82+E49</f>
        <v>211081</v>
      </c>
      <c r="F84" s="123">
        <f>F82+F49</f>
        <v>700000</v>
      </c>
      <c r="G84" s="124"/>
      <c r="H84" s="124">
        <f>H82+H49</f>
        <v>4183780.79</v>
      </c>
      <c r="I84" s="52">
        <f>D84+E84+F84+G84</f>
        <v>4183780.79</v>
      </c>
      <c r="J84" s="58"/>
    </row>
    <row r="85" spans="2:10" ht="14.25">
      <c r="B85" s="90"/>
      <c r="C85" s="131" t="s">
        <v>55</v>
      </c>
      <c r="D85" s="132"/>
      <c r="E85" s="133"/>
      <c r="F85" s="133"/>
      <c r="G85" s="134"/>
      <c r="H85" s="135"/>
      <c r="J85" s="58"/>
    </row>
    <row r="86" spans="2:10" ht="14.25">
      <c r="B86" s="90"/>
      <c r="C86" s="116" t="s">
        <v>56</v>
      </c>
      <c r="D86" s="122">
        <f>D46+D79</f>
        <v>3272699.79</v>
      </c>
      <c r="E86" s="120">
        <f>E46+E79</f>
        <v>211081</v>
      </c>
      <c r="F86" s="123">
        <f>F79+F46</f>
        <v>700000</v>
      </c>
      <c r="G86" s="124"/>
      <c r="H86" s="124">
        <f>SUM(D86:G86)</f>
        <v>4183780.79</v>
      </c>
      <c r="I86" s="52">
        <f>H79+H46</f>
        <v>4183780.79</v>
      </c>
      <c r="J86" s="58">
        <f>H86-I86</f>
        <v>0</v>
      </c>
    </row>
    <row r="87" spans="2:10" ht="25.5">
      <c r="B87" s="90"/>
      <c r="C87" s="105" t="s">
        <v>57</v>
      </c>
      <c r="D87" s="120">
        <f>D47</f>
        <v>0</v>
      </c>
      <c r="E87" s="120">
        <f>E47+E80</f>
        <v>0</v>
      </c>
      <c r="F87" s="123">
        <f>F80+F47</f>
        <v>0</v>
      </c>
      <c r="G87" s="124"/>
      <c r="H87" s="124">
        <f>F87+G87+E87</f>
        <v>0</v>
      </c>
      <c r="I87" s="52">
        <f>H80+H47</f>
        <v>0</v>
      </c>
      <c r="J87" s="58"/>
    </row>
    <row r="88" spans="2:10" ht="14.25">
      <c r="B88" s="90"/>
      <c r="C88" s="116" t="s">
        <v>58</v>
      </c>
      <c r="D88" s="120">
        <f>D48</f>
        <v>0</v>
      </c>
      <c r="E88" s="120">
        <f>E48+E81</f>
        <v>0</v>
      </c>
      <c r="F88" s="123">
        <f>F81+F48</f>
        <v>0</v>
      </c>
      <c r="G88" s="124"/>
      <c r="H88" s="124">
        <f>F88+G88+E88</f>
        <v>0</v>
      </c>
      <c r="I88" s="52">
        <f>H81+H48</f>
        <v>0</v>
      </c>
      <c r="J88" s="58"/>
    </row>
    <row r="89" spans="2:10" ht="14.25">
      <c r="B89" s="90"/>
      <c r="C89" s="53"/>
      <c r="D89" s="120"/>
      <c r="E89" s="120"/>
      <c r="F89" s="123"/>
      <c r="G89" s="124"/>
      <c r="H89" s="124"/>
      <c r="I89" s="58">
        <f>I90-H90</f>
        <v>0</v>
      </c>
      <c r="J89" s="58">
        <f>H82+H49</f>
        <v>4183780.79</v>
      </c>
    </row>
    <row r="90" spans="2:10" ht="14.25">
      <c r="B90" s="90"/>
      <c r="C90" s="136" t="s">
        <v>59</v>
      </c>
      <c r="D90" s="122">
        <f>SUM(D85:D87)</f>
        <v>3272699.79</v>
      </c>
      <c r="E90" s="120">
        <f>SUM(E85:E88)</f>
        <v>211081</v>
      </c>
      <c r="F90" s="123">
        <f>SUM(F85:F88)</f>
        <v>700000</v>
      </c>
      <c r="G90" s="124"/>
      <c r="H90" s="124">
        <f>SUM(H85:H88)</f>
        <v>4183780.79</v>
      </c>
      <c r="I90" s="58">
        <f>SUM(D90:G90)</f>
        <v>4183780.79</v>
      </c>
      <c r="J90" s="58">
        <f>SUM(H86:H88)</f>
        <v>4183780.79</v>
      </c>
    </row>
    <row r="91" spans="2:10" ht="14.25">
      <c r="B91" s="137"/>
      <c r="C91" s="138"/>
      <c r="D91" s="139"/>
      <c r="E91" s="140"/>
      <c r="F91" s="140"/>
      <c r="G91" s="140"/>
      <c r="H91" s="140"/>
      <c r="J91" s="58"/>
    </row>
  </sheetData>
  <mergeCells count="5">
    <mergeCell ref="B84:C84"/>
    <mergeCell ref="G1:H1"/>
    <mergeCell ref="B6:H8"/>
    <mergeCell ref="E10:G10"/>
    <mergeCell ref="E55:G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</cp:lastModifiedBy>
  <dcterms:created xsi:type="dcterms:W3CDTF">1997-02-26T13:46:56Z</dcterms:created>
  <dcterms:modified xsi:type="dcterms:W3CDTF">2013-01-10T11:35:10Z</dcterms:modified>
  <cp:category/>
  <cp:version/>
  <cp:contentType/>
  <cp:contentStatus/>
</cp:coreProperties>
</file>