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<sst xmlns="http://schemas.openxmlformats.org/spreadsheetml/2006/main" count="117" uniqueCount="83">
  <si>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</si>
  <si>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</si>
  <si>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</si>
  <si>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</si>
  <si>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</si>
  <si>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</si>
  <si>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</si>
  <si>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</si>
  <si>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</si>
  <si>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</si>
  <si>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</si>
  <si>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</si>
  <si>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</si>
  <si>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</si>
  <si>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</si>
  <si>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</si>
  <si>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</si>
  <si>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</si>
  <si>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</si>
  <si>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</si>
  <si>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</si>
  <si>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</si>
  <si>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</si>
  <si>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</si>
  <si>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</si>
  <si>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</si>
  <si>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</si>
  <si>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</si>
  <si>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</si>
  <si>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</si>
  <si>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</si>
  <si>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</si>
  <si>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</si>
  <si>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</si>
  <si>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</si>
  <si>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</si>
  <si>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</si>
  <si>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</si>
  <si>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</si>
  <si>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</si>
  <si>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</si>
  <si>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</si>
  <si>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</si>
  <si>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</si>
  <si>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</si>
  <si>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</si>
  <si>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</si>
  <si>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</si>
  <si>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</si>
  <si>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</si>
  <si>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</si>
  <si>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</si>
  <si>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</si>
  <si>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</si>
  <si>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</si>
  <si>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</si>
  <si>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</si>
  <si>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</si>
  <si>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</si>
  <si>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</si>
  <si>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</si>
  <si>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</si>
  <si>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</si>
  <si>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</si>
  <si>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</si>
  <si>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</si>
  <si>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</si>
  <si>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</si>
  <si>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</si>
  <si>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</si>
  <si>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</si>
  <si>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</si>
  <si>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</si>
  <si>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</si>
  <si>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Zmniejszenie        ( - )</t>
  </si>
  <si>
    <t>Zwiększenie        ( + )</t>
  </si>
  <si>
    <t>Pochod. od wynagrodz.</t>
  </si>
  <si>
    <t>Plan po zmianach    28. 05.2009r.</t>
  </si>
  <si>
    <t>Plan po zmianach  28.05.2009</t>
  </si>
  <si>
    <t>Dochody      28.05.2009r</t>
  </si>
  <si>
    <t>Wydatki     28.05.2009r</t>
  </si>
  <si>
    <t>Plan po zmianach  23.06.2009r.</t>
  </si>
  <si>
    <t>Plan po zmianach  23.06.2009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</si>
</sst>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sz val="10"/>
      <color indexed="22"/>
      <name val="Arial CE"/>
      <family val="0"/>
    </font>
    <font>
      <b/>
      <sz val="14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9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46">
      <selection activeCell="B20" sqref="B20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12" t="s">
        <v>25</v>
      </c>
      <c r="B1" s="112"/>
      <c r="C1" s="112"/>
      <c r="D1" s="112"/>
      <c r="E1" s="112"/>
      <c r="F1" s="112"/>
      <c r="G1" s="112"/>
      <c r="H1" s="112"/>
    </row>
    <row r="2" ht="5.25" customHeight="1"/>
    <row r="3" spans="1:8" ht="27.75" customHeight="1">
      <c r="A3" s="114" t="s">
        <v>52</v>
      </c>
      <c r="B3" s="114" t="s">
        <v>0</v>
      </c>
      <c r="C3" s="104" t="s">
        <v>77</v>
      </c>
      <c r="D3" s="106" t="s">
        <v>26</v>
      </c>
      <c r="E3" s="107"/>
      <c r="F3" s="104" t="s">
        <v>81</v>
      </c>
      <c r="G3" s="113" t="s">
        <v>56</v>
      </c>
      <c r="H3" s="113"/>
    </row>
    <row r="4" spans="1:8" ht="44.25" customHeight="1">
      <c r="A4" s="115"/>
      <c r="B4" s="115"/>
      <c r="C4" s="105"/>
      <c r="D4" s="12" t="s">
        <v>27</v>
      </c>
      <c r="E4" s="12" t="s">
        <v>28</v>
      </c>
      <c r="F4" s="105"/>
      <c r="G4" s="37" t="s">
        <v>54</v>
      </c>
      <c r="H4" s="37" t="s">
        <v>55</v>
      </c>
    </row>
    <row r="5" spans="1:10" ht="16.5" customHeight="1">
      <c r="A5" s="42" t="s">
        <v>1</v>
      </c>
      <c r="B5" s="41" t="s">
        <v>3</v>
      </c>
      <c r="C5" s="54">
        <v>6230529</v>
      </c>
      <c r="D5" s="55">
        <v>908680</v>
      </c>
      <c r="E5" s="55"/>
      <c r="F5" s="54">
        <f>C5-D5+E5</f>
        <v>5321849</v>
      </c>
      <c r="G5" s="56">
        <f>F5-H5</f>
        <v>5321849</v>
      </c>
      <c r="H5" s="56"/>
      <c r="I5" s="46">
        <f>G5+H5</f>
        <v>5321849</v>
      </c>
      <c r="J5" s="23">
        <f>F5-I5</f>
        <v>0</v>
      </c>
    </row>
    <row r="6" spans="1:10" ht="16.5" customHeight="1">
      <c r="A6" s="39">
        <v>700</v>
      </c>
      <c r="B6" s="41" t="s">
        <v>14</v>
      </c>
      <c r="C6" s="54">
        <v>11559987</v>
      </c>
      <c r="D6" s="54"/>
      <c r="E6" s="55"/>
      <c r="F6" s="54">
        <f aca="true" t="shared" si="0" ref="F6:F17">C6-D6+E6</f>
        <v>11559987</v>
      </c>
      <c r="G6" s="54">
        <f>F6-H6</f>
        <v>559987</v>
      </c>
      <c r="H6" s="54">
        <v>11000000</v>
      </c>
      <c r="I6" s="46">
        <f aca="true" t="shared" si="1" ref="I6:I17">G6+H6</f>
        <v>11559987</v>
      </c>
      <c r="J6" s="23">
        <f aca="true" t="shared" si="2" ref="J6:J18">F6-I6</f>
        <v>0</v>
      </c>
    </row>
    <row r="7" spans="1:10" ht="16.5" customHeight="1">
      <c r="A7" s="11">
        <v>750</v>
      </c>
      <c r="B7" s="37" t="s">
        <v>70</v>
      </c>
      <c r="C7" s="56">
        <v>274935</v>
      </c>
      <c r="D7" s="56"/>
      <c r="E7" s="56"/>
      <c r="F7" s="54">
        <f t="shared" si="0"/>
        <v>274935</v>
      </c>
      <c r="G7" s="56">
        <f>F7</f>
        <v>274935</v>
      </c>
      <c r="H7" s="56">
        <v>0</v>
      </c>
      <c r="I7" s="46">
        <f t="shared" si="1"/>
        <v>274935</v>
      </c>
      <c r="J7" s="23">
        <f t="shared" si="2"/>
        <v>0</v>
      </c>
    </row>
    <row r="8" spans="1:10" ht="25.5" customHeight="1">
      <c r="A8" s="11">
        <v>751</v>
      </c>
      <c r="B8" s="91" t="s">
        <v>49</v>
      </c>
      <c r="C8" s="70">
        <v>27663</v>
      </c>
      <c r="D8" s="71"/>
      <c r="E8" s="56"/>
      <c r="F8" s="54">
        <f t="shared" si="0"/>
        <v>27663</v>
      </c>
      <c r="G8" s="56">
        <f>F8</f>
        <v>27663</v>
      </c>
      <c r="H8" s="57"/>
      <c r="I8" s="46">
        <f t="shared" si="1"/>
        <v>27663</v>
      </c>
      <c r="J8" s="23">
        <f t="shared" si="2"/>
        <v>0</v>
      </c>
    </row>
    <row r="9" spans="1:10" ht="25.5" customHeight="1">
      <c r="A9" s="11">
        <v>754</v>
      </c>
      <c r="B9" s="36" t="s">
        <v>57</v>
      </c>
      <c r="C9" s="56">
        <v>400</v>
      </c>
      <c r="D9" s="56"/>
      <c r="E9" s="56"/>
      <c r="F9" s="54">
        <f t="shared" si="0"/>
        <v>400</v>
      </c>
      <c r="G9" s="56">
        <f>F9-H9</f>
        <v>400</v>
      </c>
      <c r="H9" s="57"/>
      <c r="I9" s="46">
        <f t="shared" si="1"/>
        <v>400</v>
      </c>
      <c r="J9" s="23">
        <f t="shared" si="2"/>
        <v>0</v>
      </c>
    </row>
    <row r="10" spans="1:16" ht="45" customHeight="1">
      <c r="A10" s="39">
        <v>756</v>
      </c>
      <c r="B10" s="38" t="s">
        <v>58</v>
      </c>
      <c r="C10" s="54">
        <v>81290726</v>
      </c>
      <c r="D10" s="55"/>
      <c r="E10" s="55"/>
      <c r="F10" s="54">
        <f t="shared" si="0"/>
        <v>81290726</v>
      </c>
      <c r="G10" s="88">
        <f>F10</f>
        <v>81290726</v>
      </c>
      <c r="H10" s="89"/>
      <c r="I10" s="46">
        <f t="shared" si="1"/>
        <v>81290726</v>
      </c>
      <c r="J10" s="23">
        <f t="shared" si="2"/>
        <v>0</v>
      </c>
      <c r="K10" s="5"/>
      <c r="L10" s="5"/>
      <c r="M10" s="5"/>
      <c r="N10" s="5"/>
      <c r="O10" s="5"/>
      <c r="P10" s="5"/>
    </row>
    <row r="11" spans="1:10" ht="15.75" customHeight="1">
      <c r="A11" s="39">
        <v>758</v>
      </c>
      <c r="B11" s="38" t="s">
        <v>16</v>
      </c>
      <c r="C11" s="54">
        <v>13184890</v>
      </c>
      <c r="D11" s="55"/>
      <c r="E11" s="54"/>
      <c r="F11" s="54">
        <f t="shared" si="0"/>
        <v>13184890</v>
      </c>
      <c r="G11" s="54">
        <f>F11</f>
        <v>13184890</v>
      </c>
      <c r="H11" s="58"/>
      <c r="I11" s="46">
        <f t="shared" si="1"/>
        <v>13184890</v>
      </c>
      <c r="J11" s="23">
        <f t="shared" si="2"/>
        <v>0</v>
      </c>
    </row>
    <row r="12" spans="1:10" ht="15" customHeight="1">
      <c r="A12" s="39">
        <v>801</v>
      </c>
      <c r="B12" s="38" t="s">
        <v>17</v>
      </c>
      <c r="C12" s="54">
        <v>11215868</v>
      </c>
      <c r="D12" s="55">
        <v>5000000</v>
      </c>
      <c r="E12" s="55"/>
      <c r="F12" s="54">
        <f t="shared" si="0"/>
        <v>6215868</v>
      </c>
      <c r="G12" s="54">
        <f>F12-H12</f>
        <v>2165868</v>
      </c>
      <c r="H12" s="54">
        <v>4050000</v>
      </c>
      <c r="I12" s="46">
        <f>G12+H12</f>
        <v>6215868</v>
      </c>
      <c r="J12" s="23">
        <f t="shared" si="2"/>
        <v>0</v>
      </c>
    </row>
    <row r="13" spans="1:10" ht="12.75" customHeight="1">
      <c r="A13" s="39">
        <v>852</v>
      </c>
      <c r="B13" s="38" t="s">
        <v>19</v>
      </c>
      <c r="C13" s="54">
        <v>2621773</v>
      </c>
      <c r="D13" s="55">
        <v>2500</v>
      </c>
      <c r="E13" s="55">
        <v>2500</v>
      </c>
      <c r="F13" s="54">
        <f t="shared" si="0"/>
        <v>2621773</v>
      </c>
      <c r="G13" s="54">
        <f>F13-H13</f>
        <v>2621773</v>
      </c>
      <c r="H13" s="54"/>
      <c r="I13" s="46">
        <f t="shared" si="1"/>
        <v>2621773</v>
      </c>
      <c r="J13" s="23">
        <f t="shared" si="2"/>
        <v>0</v>
      </c>
    </row>
    <row r="14" spans="1:10" ht="12.75" customHeight="1">
      <c r="A14" s="39">
        <v>854</v>
      </c>
      <c r="B14" s="38" t="s">
        <v>20</v>
      </c>
      <c r="C14" s="54">
        <v>11403</v>
      </c>
      <c r="D14" s="54"/>
      <c r="E14" s="54"/>
      <c r="F14" s="54">
        <f t="shared" si="0"/>
        <v>11403</v>
      </c>
      <c r="G14" s="54">
        <f>F14</f>
        <v>11403</v>
      </c>
      <c r="H14" s="54"/>
      <c r="I14" s="46">
        <f t="shared" si="1"/>
        <v>11403</v>
      </c>
      <c r="J14" s="23"/>
    </row>
    <row r="15" spans="1:10" ht="16.5" customHeight="1">
      <c r="A15" s="11">
        <v>921</v>
      </c>
      <c r="B15" s="18" t="s">
        <v>22</v>
      </c>
      <c r="C15" s="56">
        <v>100000</v>
      </c>
      <c r="D15" s="56"/>
      <c r="E15" s="56"/>
      <c r="F15" s="54">
        <f t="shared" si="0"/>
        <v>100000</v>
      </c>
      <c r="G15" s="56">
        <f>F15</f>
        <v>100000</v>
      </c>
      <c r="H15" s="56"/>
      <c r="I15" s="46">
        <f t="shared" si="1"/>
        <v>100000</v>
      </c>
      <c r="J15" s="23">
        <f t="shared" si="2"/>
        <v>0</v>
      </c>
    </row>
    <row r="16" spans="1:10" ht="16.5" customHeight="1">
      <c r="A16" s="11">
        <v>900</v>
      </c>
      <c r="B16" s="40" t="s">
        <v>21</v>
      </c>
      <c r="C16" s="56">
        <v>69951</v>
      </c>
      <c r="D16" s="56"/>
      <c r="E16" s="56"/>
      <c r="F16" s="54">
        <f t="shared" si="0"/>
        <v>69951</v>
      </c>
      <c r="G16" s="56">
        <v>69951</v>
      </c>
      <c r="H16" s="56"/>
      <c r="I16" s="46">
        <f>G16+H15</f>
        <v>69951</v>
      </c>
      <c r="J16" s="23">
        <f t="shared" si="2"/>
        <v>0</v>
      </c>
    </row>
    <row r="17" spans="1:10" ht="16.5" customHeight="1">
      <c r="A17" s="11">
        <v>926</v>
      </c>
      <c r="B17" s="40" t="s">
        <v>23</v>
      </c>
      <c r="C17" s="56">
        <v>726000</v>
      </c>
      <c r="D17" s="57"/>
      <c r="E17" s="56"/>
      <c r="F17" s="54">
        <f t="shared" si="0"/>
        <v>726000</v>
      </c>
      <c r="G17" s="56">
        <v>60000</v>
      </c>
      <c r="H17" s="56">
        <v>666000</v>
      </c>
      <c r="I17" s="46">
        <f t="shared" si="1"/>
        <v>726000</v>
      </c>
      <c r="J17" s="23">
        <f t="shared" si="2"/>
        <v>0</v>
      </c>
    </row>
    <row r="18" spans="1:10" ht="18" customHeight="1">
      <c r="A18" s="7" t="s">
        <v>33</v>
      </c>
      <c r="B18" s="8" t="s">
        <v>30</v>
      </c>
      <c r="C18" s="72">
        <f>SUM(C5:C17)</f>
        <v>127314125</v>
      </c>
      <c r="D18" s="72">
        <f>SUM(D4:D17)</f>
        <v>5911180</v>
      </c>
      <c r="E18" s="72">
        <f>SUM(E5:E17)</f>
        <v>2500</v>
      </c>
      <c r="F18" s="72">
        <f>SUM(F5:F17)</f>
        <v>121405445</v>
      </c>
      <c r="G18" s="72">
        <f>SUM(G5:G17)</f>
        <v>105689445</v>
      </c>
      <c r="H18" s="72">
        <f>SUM(H5:H17)</f>
        <v>15716000</v>
      </c>
      <c r="I18" s="53">
        <f>SUM(I5:I17)</f>
        <v>121405445</v>
      </c>
      <c r="J18" s="23">
        <f t="shared" si="2"/>
        <v>0</v>
      </c>
    </row>
    <row r="19" spans="1:9" ht="18" customHeight="1">
      <c r="A19" s="43"/>
      <c r="B19" s="44"/>
      <c r="C19" s="73"/>
      <c r="D19" s="73"/>
      <c r="E19" s="73"/>
      <c r="F19" s="73"/>
      <c r="G19" s="74"/>
      <c r="H19" s="75"/>
      <c r="I19" s="87">
        <f>G18+H18</f>
        <v>121405445</v>
      </c>
    </row>
    <row r="20" spans="1:9" ht="18" customHeight="1">
      <c r="A20" s="43"/>
      <c r="B20" s="44"/>
      <c r="C20" s="73"/>
      <c r="D20" s="73"/>
      <c r="E20" s="73"/>
      <c r="F20" s="73"/>
      <c r="G20" s="74"/>
      <c r="H20" s="75"/>
      <c r="I20" s="23"/>
    </row>
    <row r="21" spans="1:9" ht="18" customHeight="1">
      <c r="A21" s="43"/>
      <c r="B21" s="44"/>
      <c r="C21" s="73"/>
      <c r="D21" s="73"/>
      <c r="E21" s="73"/>
      <c r="F21" s="73"/>
      <c r="G21" s="74"/>
      <c r="H21" s="75"/>
      <c r="I21" s="23"/>
    </row>
    <row r="22" spans="1:9" ht="18" customHeight="1">
      <c r="A22" s="43"/>
      <c r="B22" s="44"/>
      <c r="C22" s="73"/>
      <c r="D22" s="73"/>
      <c r="E22" s="73"/>
      <c r="F22" s="73"/>
      <c r="G22" s="74"/>
      <c r="H22" s="75"/>
      <c r="I22" s="23"/>
    </row>
    <row r="23" spans="1:9" ht="18" customHeight="1">
      <c r="A23" s="43"/>
      <c r="B23" s="44"/>
      <c r="C23" s="73"/>
      <c r="D23" s="73"/>
      <c r="E23" s="73"/>
      <c r="F23" s="73"/>
      <c r="G23" s="74"/>
      <c r="H23" s="75"/>
      <c r="I23" s="23"/>
    </row>
    <row r="24" spans="1:9" ht="18" customHeight="1">
      <c r="A24" s="43"/>
      <c r="B24" s="44"/>
      <c r="C24" s="73"/>
      <c r="D24" s="73"/>
      <c r="E24" s="73"/>
      <c r="F24" s="73"/>
      <c r="G24" s="74"/>
      <c r="H24" s="75"/>
      <c r="I24" s="23"/>
    </row>
    <row r="25" spans="1:9" ht="18" customHeight="1">
      <c r="A25" s="43"/>
      <c r="B25" s="44"/>
      <c r="C25" s="73"/>
      <c r="D25" s="73"/>
      <c r="E25" s="73"/>
      <c r="F25" s="73"/>
      <c r="G25" s="74"/>
      <c r="H25" s="75"/>
      <c r="I25" s="23"/>
    </row>
    <row r="26" spans="1:9" ht="18.75" customHeight="1">
      <c r="A26" s="43"/>
      <c r="B26" s="45"/>
      <c r="C26" s="76"/>
      <c r="D26" s="76"/>
      <c r="E26" s="76"/>
      <c r="F26" s="76"/>
      <c r="G26" s="74"/>
      <c r="H26" s="75"/>
      <c r="I26" s="23"/>
    </row>
    <row r="27" spans="1:8" ht="25.5" customHeight="1">
      <c r="A27" s="51"/>
      <c r="B27" s="114" t="s">
        <v>0</v>
      </c>
      <c r="C27" s="104" t="str">
        <f>C3</f>
        <v>Plan po zmianach    28. 05.2009r.</v>
      </c>
      <c r="D27" s="106" t="s">
        <v>26</v>
      </c>
      <c r="E27" s="107"/>
      <c r="F27" s="104" t="str">
        <f>F3</f>
        <v>Plan po zmianach  23.06.2009r.</v>
      </c>
      <c r="G27" s="74"/>
      <c r="H27" s="75"/>
    </row>
    <row r="28" spans="1:8" ht="40.5" customHeight="1">
      <c r="A28" s="52"/>
      <c r="B28" s="115"/>
      <c r="C28" s="105"/>
      <c r="D28" s="12" t="s">
        <v>27</v>
      </c>
      <c r="E28" s="12" t="s">
        <v>28</v>
      </c>
      <c r="F28" s="105"/>
      <c r="G28" s="74"/>
      <c r="H28" s="75"/>
    </row>
    <row r="29" spans="1:8" ht="24" customHeight="1">
      <c r="A29" s="11" t="s">
        <v>31</v>
      </c>
      <c r="B29" s="2" t="s">
        <v>51</v>
      </c>
      <c r="C29" s="77">
        <v>14834000</v>
      </c>
      <c r="D29" s="77"/>
      <c r="E29" s="77"/>
      <c r="F29" s="77">
        <f>C29-D29+E29</f>
        <v>14834000</v>
      </c>
      <c r="G29" s="78"/>
      <c r="H29" s="28"/>
    </row>
    <row r="30" spans="1:8" ht="53.25" customHeight="1">
      <c r="A30" s="11" t="s">
        <v>32</v>
      </c>
      <c r="B30" s="36" t="s">
        <v>53</v>
      </c>
      <c r="C30" s="77">
        <v>3719761</v>
      </c>
      <c r="D30" s="77"/>
      <c r="E30" s="77"/>
      <c r="F30" s="77">
        <f>C30-D30+E30</f>
        <v>3719761</v>
      </c>
      <c r="G30" s="78"/>
      <c r="H30" s="28"/>
    </row>
    <row r="31" spans="1:8" ht="15.75">
      <c r="A31" s="7" t="s">
        <v>34</v>
      </c>
      <c r="B31" s="10" t="s">
        <v>35</v>
      </c>
      <c r="C31" s="79">
        <f>SUM(C29:C30)</f>
        <v>18553761</v>
      </c>
      <c r="D31" s="79">
        <f>D30+D29</f>
        <v>0</v>
      </c>
      <c r="E31" s="79">
        <f>SUM(E29:E30)</f>
        <v>0</v>
      </c>
      <c r="F31" s="80">
        <f>C31-D31+E31</f>
        <v>18553761</v>
      </c>
      <c r="G31" s="81"/>
      <c r="H31" s="28"/>
    </row>
    <row r="32" spans="1:8" ht="24.75" customHeight="1">
      <c r="A32" s="13" t="s">
        <v>37</v>
      </c>
      <c r="B32" s="14" t="s">
        <v>36</v>
      </c>
      <c r="C32" s="82">
        <f>C18+C31</f>
        <v>145867886</v>
      </c>
      <c r="D32" s="82">
        <f>D18+D31</f>
        <v>5911180</v>
      </c>
      <c r="E32" s="82">
        <f>E18+E31</f>
        <v>2500</v>
      </c>
      <c r="F32" s="82">
        <f>F18+F31</f>
        <v>139959206</v>
      </c>
      <c r="G32" s="81"/>
      <c r="H32" s="28"/>
    </row>
    <row r="33" spans="1:8" ht="21.75" customHeight="1">
      <c r="A33" s="4"/>
      <c r="B33" s="9"/>
      <c r="C33" s="83"/>
      <c r="D33" s="83"/>
      <c r="E33" s="83"/>
      <c r="F33" s="83"/>
      <c r="G33" s="83"/>
      <c r="H33" s="83"/>
    </row>
    <row r="34" spans="1:8" ht="21.75" customHeight="1">
      <c r="A34" s="4"/>
      <c r="B34" s="9"/>
      <c r="C34" s="83"/>
      <c r="D34" s="83"/>
      <c r="E34" s="83"/>
      <c r="F34" s="83"/>
      <c r="G34" s="83"/>
      <c r="H34" s="83"/>
    </row>
    <row r="35" spans="1:8" ht="21.75" customHeight="1">
      <c r="A35" s="4"/>
      <c r="B35" s="9"/>
      <c r="C35" s="83"/>
      <c r="D35" s="83"/>
      <c r="E35" s="83"/>
      <c r="F35" s="83"/>
      <c r="G35" s="83"/>
      <c r="H35" s="83"/>
    </row>
    <row r="36" spans="1:8" ht="21.75" customHeight="1">
      <c r="A36" s="4"/>
      <c r="B36" s="9"/>
      <c r="C36" s="83"/>
      <c r="D36" s="83"/>
      <c r="E36" s="83"/>
      <c r="F36" s="83"/>
      <c r="G36" s="83"/>
      <c r="H36" s="83"/>
    </row>
    <row r="37" spans="1:2" ht="21.75" customHeight="1">
      <c r="A37" s="4"/>
      <c r="B37" s="9"/>
    </row>
    <row r="38" spans="1:2" ht="21.75" customHeight="1">
      <c r="A38" s="4"/>
      <c r="B38" s="9"/>
    </row>
    <row r="39" spans="1:2" ht="21.75" customHeight="1">
      <c r="A39" s="4"/>
      <c r="B39" s="9"/>
    </row>
    <row r="40" spans="1:2" ht="21.75" customHeight="1">
      <c r="A40" s="4"/>
      <c r="B40" s="9"/>
    </row>
    <row r="41" spans="1:2" ht="21.75" customHeight="1">
      <c r="A41" s="4"/>
      <c r="B41" s="9"/>
    </row>
    <row r="42" spans="1:2" ht="21.75" customHeight="1">
      <c r="A42" s="4"/>
      <c r="B42" s="9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2" ht="21.75" customHeight="1">
      <c r="A47" s="4"/>
      <c r="B47" s="9"/>
    </row>
    <row r="48" spans="1:5" ht="15.75">
      <c r="A48" s="33" t="s">
        <v>4</v>
      </c>
      <c r="B48" s="31" t="s">
        <v>79</v>
      </c>
      <c r="C48" s="32"/>
      <c r="D48" s="109">
        <f>C18</f>
        <v>127314125</v>
      </c>
      <c r="E48" s="110"/>
    </row>
    <row r="49" spans="1:5" ht="15.75">
      <c r="A49" s="33"/>
      <c r="B49" s="1" t="s">
        <v>45</v>
      </c>
      <c r="C49" s="25"/>
      <c r="D49" s="30"/>
      <c r="E49" s="22">
        <f>D18</f>
        <v>5911180</v>
      </c>
    </row>
    <row r="50" spans="1:5" ht="15.75">
      <c r="A50" s="33"/>
      <c r="B50" s="1" t="s">
        <v>46</v>
      </c>
      <c r="C50" s="25"/>
      <c r="D50" s="30"/>
      <c r="E50" s="22">
        <f>E18</f>
        <v>2500</v>
      </c>
    </row>
    <row r="51" spans="1:5" ht="15.75">
      <c r="A51" s="33" t="s">
        <v>5</v>
      </c>
      <c r="B51" s="1" t="s">
        <v>71</v>
      </c>
      <c r="C51" s="26"/>
      <c r="D51" s="24"/>
      <c r="E51" s="22">
        <f>D48-E49+E50</f>
        <v>121405445</v>
      </c>
    </row>
    <row r="52" spans="1:5" ht="15.75">
      <c r="A52" s="33" t="s">
        <v>6</v>
      </c>
      <c r="B52" s="1" t="s">
        <v>50</v>
      </c>
      <c r="C52" s="26"/>
      <c r="D52" s="24"/>
      <c r="E52" s="22">
        <f>F29</f>
        <v>14834000</v>
      </c>
    </row>
    <row r="53" spans="1:5" ht="15.75">
      <c r="A53" s="33" t="s">
        <v>7</v>
      </c>
      <c r="B53" s="1" t="s">
        <v>8</v>
      </c>
      <c r="C53" s="26"/>
      <c r="D53" s="24"/>
      <c r="E53" s="22">
        <f>F30</f>
        <v>3719761</v>
      </c>
    </row>
    <row r="54" spans="1:5" ht="15.75">
      <c r="A54" s="33"/>
      <c r="B54" s="31" t="s">
        <v>9</v>
      </c>
      <c r="C54" s="35"/>
      <c r="D54" s="109">
        <f>E51+E52+E53</f>
        <v>139959206</v>
      </c>
      <c r="E54" s="110"/>
    </row>
    <row r="55" spans="1:6" ht="15.75">
      <c r="A55" s="34"/>
      <c r="C55" s="27"/>
      <c r="D55" s="28"/>
      <c r="E55" s="29"/>
      <c r="F55" s="29"/>
    </row>
    <row r="56" spans="1:5" ht="15.75">
      <c r="A56" s="33" t="s">
        <v>4</v>
      </c>
      <c r="B56" s="31" t="s">
        <v>80</v>
      </c>
      <c r="C56" s="35"/>
      <c r="D56" s="109">
        <f>Arkusz2!C33</f>
        <v>142404572</v>
      </c>
      <c r="E56" s="110"/>
    </row>
    <row r="57" spans="1:5" ht="15.75">
      <c r="A57" s="33"/>
      <c r="B57" s="1" t="s">
        <v>47</v>
      </c>
      <c r="C57" s="25"/>
      <c r="D57" s="24"/>
      <c r="E57" s="22">
        <f>Arkusz2!D33</f>
        <v>8177726</v>
      </c>
    </row>
    <row r="58" spans="1:8" ht="15.75">
      <c r="A58" s="33"/>
      <c r="B58" s="1" t="s">
        <v>48</v>
      </c>
      <c r="C58" s="25"/>
      <c r="D58" s="30"/>
      <c r="E58" s="22">
        <f>Arkusz2!E33</f>
        <v>2269046</v>
      </c>
      <c r="G58" s="111"/>
      <c r="H58" s="111"/>
    </row>
    <row r="59" spans="1:5" ht="15.75">
      <c r="A59" s="33" t="s">
        <v>5</v>
      </c>
      <c r="B59" s="1" t="s">
        <v>72</v>
      </c>
      <c r="C59" s="26"/>
      <c r="D59" s="24"/>
      <c r="E59" s="22">
        <f>D56-E57+E58</f>
        <v>136495892</v>
      </c>
    </row>
    <row r="60" spans="1:5" ht="15.75">
      <c r="A60" s="33" t="s">
        <v>6</v>
      </c>
      <c r="B60" s="1" t="s">
        <v>10</v>
      </c>
      <c r="C60" s="26"/>
      <c r="D60" s="24"/>
      <c r="E60" s="22">
        <f>Arkusz2!F35</f>
        <v>3463314</v>
      </c>
    </row>
    <row r="61" spans="1:8" ht="15.75">
      <c r="A61" s="31"/>
      <c r="B61" s="31" t="s">
        <v>11</v>
      </c>
      <c r="C61" s="35"/>
      <c r="D61" s="109">
        <f>E59+E60</f>
        <v>139959206</v>
      </c>
      <c r="E61" s="110"/>
      <c r="H61" s="23"/>
    </row>
    <row r="62" spans="1:4" ht="12.75">
      <c r="A62" s="3"/>
      <c r="C62" s="28"/>
      <c r="D62" s="29"/>
    </row>
    <row r="63" spans="1:5" ht="12.75">
      <c r="A63" s="3"/>
      <c r="E63" s="85"/>
    </row>
    <row r="64" spans="1:7" ht="12.75">
      <c r="A64" s="3"/>
      <c r="D64" s="93"/>
      <c r="E64" s="93"/>
      <c r="G64" s="2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spans="1:5" ht="18">
      <c r="A69" s="3"/>
      <c r="D69" s="108"/>
      <c r="E69" s="108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mergeCells count="17">
    <mergeCell ref="G58:H58"/>
    <mergeCell ref="D61:E61"/>
    <mergeCell ref="A1:H1"/>
    <mergeCell ref="G3:H3"/>
    <mergeCell ref="F3:F4"/>
    <mergeCell ref="D3:E3"/>
    <mergeCell ref="A3:A4"/>
    <mergeCell ref="B3:B4"/>
    <mergeCell ref="C3:C4"/>
    <mergeCell ref="B27:B28"/>
    <mergeCell ref="C27:C28"/>
    <mergeCell ref="D27:E27"/>
    <mergeCell ref="D69:E69"/>
    <mergeCell ref="F27:F28"/>
    <mergeCell ref="D48:E48"/>
    <mergeCell ref="D56:E56"/>
    <mergeCell ref="D54:E5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23">
      <selection activeCell="D14" sqref="D14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1" t="s">
        <v>44</v>
      </c>
      <c r="B1" s="131"/>
      <c r="C1" s="131"/>
      <c r="E1" s="86"/>
    </row>
    <row r="2" spans="1:3" ht="3.75" customHeight="1">
      <c r="A2" s="17"/>
      <c r="B2" s="17"/>
      <c r="C2" s="17"/>
    </row>
    <row r="3" spans="1:12" ht="12" customHeight="1">
      <c r="A3" s="120" t="s">
        <v>52</v>
      </c>
      <c r="B3" s="120" t="s">
        <v>0</v>
      </c>
      <c r="C3" s="128" t="s">
        <v>78</v>
      </c>
      <c r="D3" s="98" t="s">
        <v>26</v>
      </c>
      <c r="E3" s="136"/>
      <c r="F3" s="128" t="s">
        <v>82</v>
      </c>
      <c r="G3" s="99" t="s">
        <v>59</v>
      </c>
      <c r="H3" s="99"/>
      <c r="I3" s="99"/>
      <c r="J3" s="99"/>
      <c r="K3" s="99"/>
      <c r="L3" s="99"/>
    </row>
    <row r="4" spans="1:12" ht="12" customHeight="1">
      <c r="A4" s="121"/>
      <c r="B4" s="121"/>
      <c r="C4" s="129"/>
      <c r="D4" s="137"/>
      <c r="E4" s="138"/>
      <c r="F4" s="129"/>
      <c r="G4" s="100" t="s">
        <v>61</v>
      </c>
      <c r="H4" s="102" t="s">
        <v>60</v>
      </c>
      <c r="I4" s="103"/>
      <c r="J4" s="103"/>
      <c r="K4" s="97"/>
      <c r="L4" s="100" t="s">
        <v>65</v>
      </c>
    </row>
    <row r="5" spans="1:12" ht="45.75" customHeight="1">
      <c r="A5" s="122"/>
      <c r="B5" s="122"/>
      <c r="C5" s="130"/>
      <c r="D5" s="94" t="s">
        <v>74</v>
      </c>
      <c r="E5" s="94" t="s">
        <v>75</v>
      </c>
      <c r="F5" s="130"/>
      <c r="G5" s="101"/>
      <c r="H5" s="95" t="s">
        <v>62</v>
      </c>
      <c r="I5" s="95" t="s">
        <v>76</v>
      </c>
      <c r="J5" s="95" t="s">
        <v>63</v>
      </c>
      <c r="K5" s="95" t="s">
        <v>64</v>
      </c>
      <c r="L5" s="101"/>
    </row>
    <row r="6" spans="1:14" ht="18" customHeight="1">
      <c r="A6" s="15" t="s">
        <v>1</v>
      </c>
      <c r="B6" s="16" t="s">
        <v>3</v>
      </c>
      <c r="C6" s="56">
        <v>24462694</v>
      </c>
      <c r="D6" s="56">
        <v>1358100</v>
      </c>
      <c r="E6" s="56">
        <v>581420</v>
      </c>
      <c r="F6" s="56">
        <f>C6-D6+E6</f>
        <v>23686014</v>
      </c>
      <c r="G6" s="56">
        <f>F6-L6</f>
        <v>75220</v>
      </c>
      <c r="H6" s="57"/>
      <c r="I6" s="57"/>
      <c r="J6" s="56">
        <v>7000</v>
      </c>
      <c r="K6" s="57"/>
      <c r="L6" s="56">
        <v>23610794</v>
      </c>
      <c r="M6" s="49">
        <f aca="true" t="shared" si="0" ref="M6:M18">G6+L6</f>
        <v>23686014</v>
      </c>
      <c r="N6" s="49">
        <f>F6-M6</f>
        <v>0</v>
      </c>
    </row>
    <row r="7" spans="1:14" ht="18" customHeight="1">
      <c r="A7" s="15" t="s">
        <v>2</v>
      </c>
      <c r="B7" s="16" t="s">
        <v>12</v>
      </c>
      <c r="C7" s="56">
        <v>277000</v>
      </c>
      <c r="D7" s="57"/>
      <c r="E7" s="56"/>
      <c r="F7" s="56">
        <f>C7-D7+E7</f>
        <v>277000</v>
      </c>
      <c r="G7" s="56">
        <f>F7-L7</f>
        <v>277000</v>
      </c>
      <c r="H7" s="57"/>
      <c r="I7" s="57"/>
      <c r="J7" s="57"/>
      <c r="K7" s="57"/>
      <c r="L7" s="57"/>
      <c r="M7" s="49">
        <f t="shared" si="0"/>
        <v>277000</v>
      </c>
      <c r="N7" s="49">
        <f aca="true" t="shared" si="1" ref="N7:N18">F7-M7</f>
        <v>0</v>
      </c>
    </row>
    <row r="8" spans="1:14" ht="18" customHeight="1">
      <c r="A8" s="11">
        <v>600</v>
      </c>
      <c r="B8" s="16" t="s">
        <v>13</v>
      </c>
      <c r="C8" s="56">
        <v>18728904</v>
      </c>
      <c r="D8" s="56">
        <v>466000</v>
      </c>
      <c r="E8" s="56">
        <v>723000</v>
      </c>
      <c r="F8" s="56">
        <f>C8-D8+E8</f>
        <v>18985904</v>
      </c>
      <c r="G8" s="56">
        <f>F8-L8</f>
        <v>5497220</v>
      </c>
      <c r="H8" s="56">
        <v>6500</v>
      </c>
      <c r="I8" s="56">
        <v>1500</v>
      </c>
      <c r="J8" s="56">
        <v>1275220</v>
      </c>
      <c r="K8" s="57"/>
      <c r="L8" s="56">
        <v>13488684</v>
      </c>
      <c r="M8" s="49">
        <f>G8+L8</f>
        <v>18985904</v>
      </c>
      <c r="N8" s="49">
        <f t="shared" si="1"/>
        <v>0</v>
      </c>
    </row>
    <row r="9" spans="1:14" ht="18" customHeight="1">
      <c r="A9" s="11">
        <v>630</v>
      </c>
      <c r="B9" s="16" t="s">
        <v>73</v>
      </c>
      <c r="C9" s="56">
        <v>15000</v>
      </c>
      <c r="D9" s="56"/>
      <c r="E9" s="56"/>
      <c r="F9" s="56">
        <f>C9-D9+E9</f>
        <v>15000</v>
      </c>
      <c r="G9" s="56">
        <f aca="true" t="shared" si="2" ref="G9:G18">F9-L9</f>
        <v>15000</v>
      </c>
      <c r="H9" s="56"/>
      <c r="I9" s="56"/>
      <c r="J9" s="56">
        <f>G9</f>
        <v>15000</v>
      </c>
      <c r="K9" s="57"/>
      <c r="L9" s="56"/>
      <c r="M9" s="49"/>
      <c r="N9" s="49"/>
    </row>
    <row r="10" spans="1:14" ht="18.75" customHeight="1">
      <c r="A10" s="11">
        <v>700</v>
      </c>
      <c r="B10" s="16" t="s">
        <v>14</v>
      </c>
      <c r="C10" s="56">
        <v>3838676</v>
      </c>
      <c r="D10" s="56"/>
      <c r="E10" s="56">
        <v>175000</v>
      </c>
      <c r="F10" s="56">
        <f aca="true" t="shared" si="3" ref="F10:F16">C10-D10+E10</f>
        <v>4013676</v>
      </c>
      <c r="G10" s="56">
        <f t="shared" si="2"/>
        <v>2949436</v>
      </c>
      <c r="H10" s="56">
        <v>22000</v>
      </c>
      <c r="I10" s="56">
        <v>1700</v>
      </c>
      <c r="J10" s="57"/>
      <c r="K10" s="57"/>
      <c r="L10" s="56">
        <v>1064240</v>
      </c>
      <c r="M10" s="49">
        <f t="shared" si="0"/>
        <v>4013676</v>
      </c>
      <c r="N10" s="49">
        <f t="shared" si="1"/>
        <v>0</v>
      </c>
    </row>
    <row r="11" spans="1:14" ht="18" customHeight="1">
      <c r="A11" s="11">
        <v>710</v>
      </c>
      <c r="B11" s="16" t="s">
        <v>24</v>
      </c>
      <c r="C11" s="56">
        <v>1291961</v>
      </c>
      <c r="D11" s="56"/>
      <c r="E11" s="56">
        <v>100000</v>
      </c>
      <c r="F11" s="56">
        <f t="shared" si="3"/>
        <v>1391961</v>
      </c>
      <c r="G11" s="56">
        <f t="shared" si="2"/>
        <v>1381961</v>
      </c>
      <c r="H11" s="56"/>
      <c r="I11" s="57"/>
      <c r="J11" s="56">
        <v>20000</v>
      </c>
      <c r="K11" s="57"/>
      <c r="L11" s="56">
        <v>10000</v>
      </c>
      <c r="M11" s="49">
        <f>G11+L11</f>
        <v>1391961</v>
      </c>
      <c r="N11" s="49">
        <f t="shared" si="1"/>
        <v>0</v>
      </c>
    </row>
    <row r="12" spans="1:15" ht="18" customHeight="1">
      <c r="A12" s="11">
        <v>750</v>
      </c>
      <c r="B12" s="16" t="s">
        <v>70</v>
      </c>
      <c r="C12" s="56">
        <v>12088867</v>
      </c>
      <c r="D12" s="56"/>
      <c r="E12" s="56">
        <v>3277</v>
      </c>
      <c r="F12" s="56">
        <f t="shared" si="3"/>
        <v>12092144</v>
      </c>
      <c r="G12" s="56">
        <f t="shared" si="2"/>
        <v>9042144</v>
      </c>
      <c r="H12" s="56">
        <v>4922300</v>
      </c>
      <c r="I12" s="56">
        <v>955300</v>
      </c>
      <c r="J12" s="56">
        <v>175000</v>
      </c>
      <c r="K12" s="57"/>
      <c r="L12" s="56">
        <v>3050000</v>
      </c>
      <c r="M12" s="49">
        <f t="shared" si="0"/>
        <v>12092144</v>
      </c>
      <c r="N12" s="49">
        <f t="shared" si="1"/>
        <v>0</v>
      </c>
      <c r="O12" s="23"/>
    </row>
    <row r="13" spans="1:14" ht="48" customHeight="1">
      <c r="A13" s="11">
        <v>751</v>
      </c>
      <c r="B13" s="92" t="s">
        <v>49</v>
      </c>
      <c r="C13" s="56">
        <v>43788</v>
      </c>
      <c r="D13" s="56"/>
      <c r="E13" s="56"/>
      <c r="F13" s="56">
        <f t="shared" si="3"/>
        <v>43788</v>
      </c>
      <c r="G13" s="56">
        <f t="shared" si="2"/>
        <v>43788</v>
      </c>
      <c r="H13" s="56">
        <v>20268</v>
      </c>
      <c r="I13" s="56">
        <v>4070</v>
      </c>
      <c r="J13" s="57"/>
      <c r="K13" s="57"/>
      <c r="L13" s="57"/>
      <c r="M13" s="49">
        <f t="shared" si="0"/>
        <v>43788</v>
      </c>
      <c r="N13" s="49">
        <f t="shared" si="1"/>
        <v>0</v>
      </c>
    </row>
    <row r="14" spans="1:15" ht="36" customHeight="1">
      <c r="A14" s="11">
        <v>754</v>
      </c>
      <c r="B14" s="18" t="s">
        <v>29</v>
      </c>
      <c r="C14" s="56">
        <v>646400</v>
      </c>
      <c r="D14" s="56"/>
      <c r="E14" s="56"/>
      <c r="F14" s="56">
        <f t="shared" si="3"/>
        <v>646400</v>
      </c>
      <c r="G14" s="56">
        <f t="shared" si="2"/>
        <v>637400</v>
      </c>
      <c r="H14" s="56"/>
      <c r="I14" s="56"/>
      <c r="J14" s="56">
        <v>169000</v>
      </c>
      <c r="K14" s="57"/>
      <c r="L14" s="56">
        <v>9000</v>
      </c>
      <c r="M14" s="49">
        <f>G14+L14</f>
        <v>646400</v>
      </c>
      <c r="N14" s="49">
        <f t="shared" si="1"/>
        <v>0</v>
      </c>
      <c r="O14" s="23"/>
    </row>
    <row r="15" spans="1:14" ht="87.75" customHeight="1">
      <c r="A15" s="11">
        <v>756</v>
      </c>
      <c r="B15" s="18" t="s">
        <v>43</v>
      </c>
      <c r="C15" s="56">
        <v>210000</v>
      </c>
      <c r="D15" s="56"/>
      <c r="E15" s="56"/>
      <c r="F15" s="56">
        <f t="shared" si="3"/>
        <v>210000</v>
      </c>
      <c r="G15" s="56">
        <f t="shared" si="2"/>
        <v>210000</v>
      </c>
      <c r="H15" s="56">
        <v>150000</v>
      </c>
      <c r="I15" s="57"/>
      <c r="J15" s="57"/>
      <c r="K15" s="57"/>
      <c r="L15" s="57"/>
      <c r="M15" s="49">
        <f t="shared" si="0"/>
        <v>210000</v>
      </c>
      <c r="N15" s="49">
        <f t="shared" si="1"/>
        <v>0</v>
      </c>
    </row>
    <row r="16" spans="1:14" ht="18" customHeight="1">
      <c r="A16" s="11">
        <v>757</v>
      </c>
      <c r="B16" s="18" t="s">
        <v>15</v>
      </c>
      <c r="C16" s="56">
        <v>1437693</v>
      </c>
      <c r="D16" s="56"/>
      <c r="E16" s="56"/>
      <c r="F16" s="56">
        <f t="shared" si="3"/>
        <v>1437693</v>
      </c>
      <c r="G16" s="56">
        <f t="shared" si="2"/>
        <v>1437693</v>
      </c>
      <c r="H16" s="57"/>
      <c r="I16" s="57"/>
      <c r="J16" s="57"/>
      <c r="K16" s="90">
        <f>G16</f>
        <v>1437693</v>
      </c>
      <c r="L16" s="57"/>
      <c r="M16" s="49">
        <f t="shared" si="0"/>
        <v>1437693</v>
      </c>
      <c r="N16" s="49">
        <f t="shared" si="1"/>
        <v>0</v>
      </c>
    </row>
    <row r="17" spans="1:14" ht="21" customHeight="1">
      <c r="A17" s="11">
        <v>758</v>
      </c>
      <c r="B17" s="18" t="s">
        <v>16</v>
      </c>
      <c r="C17" s="56">
        <v>7209574</v>
      </c>
      <c r="D17" s="56"/>
      <c r="E17" s="57"/>
      <c r="F17" s="56">
        <f>C17-D17+E17</f>
        <v>7209574</v>
      </c>
      <c r="G17" s="56">
        <f t="shared" si="2"/>
        <v>7209574</v>
      </c>
      <c r="H17" s="57"/>
      <c r="I17" s="57"/>
      <c r="J17" s="57"/>
      <c r="K17" s="57"/>
      <c r="L17" s="57"/>
      <c r="M17" s="49">
        <f t="shared" si="0"/>
        <v>7209574</v>
      </c>
      <c r="N17" s="49">
        <f t="shared" si="1"/>
        <v>0</v>
      </c>
    </row>
    <row r="18" spans="1:15" ht="18.75" customHeight="1">
      <c r="A18" s="11">
        <v>801</v>
      </c>
      <c r="B18" s="18" t="s">
        <v>17</v>
      </c>
      <c r="C18" s="56">
        <v>54117001</v>
      </c>
      <c r="D18" s="56">
        <v>6001700</v>
      </c>
      <c r="E18" s="56">
        <v>167900</v>
      </c>
      <c r="F18" s="56">
        <f>C18-D18+E18</f>
        <v>48283201</v>
      </c>
      <c r="G18" s="56">
        <f t="shared" si="2"/>
        <v>35985701</v>
      </c>
      <c r="H18" s="56">
        <v>15251486</v>
      </c>
      <c r="I18" s="56">
        <v>3185296</v>
      </c>
      <c r="J18" s="56">
        <v>8841592</v>
      </c>
      <c r="K18" s="57"/>
      <c r="L18" s="56">
        <v>12297500</v>
      </c>
      <c r="M18" s="49">
        <f t="shared" si="0"/>
        <v>48283201</v>
      </c>
      <c r="N18" s="49">
        <f t="shared" si="1"/>
        <v>0</v>
      </c>
      <c r="O18" s="23"/>
    </row>
    <row r="19" spans="1:14" ht="12.75" customHeight="1">
      <c r="A19" s="5"/>
      <c r="B19" s="47"/>
      <c r="C19" s="60"/>
      <c r="D19" s="60"/>
      <c r="E19" s="60"/>
      <c r="F19" s="60"/>
      <c r="G19" s="60"/>
      <c r="H19" s="60"/>
      <c r="I19" s="62"/>
      <c r="J19" s="62"/>
      <c r="K19" s="62"/>
      <c r="L19" s="62"/>
      <c r="M19" s="23"/>
      <c r="N19" s="49"/>
    </row>
    <row r="20" spans="1:14" ht="12.75" customHeight="1">
      <c r="A20" s="5"/>
      <c r="B20" s="47"/>
      <c r="C20" s="60"/>
      <c r="D20" s="60"/>
      <c r="E20" s="60"/>
      <c r="F20" s="60"/>
      <c r="G20" s="60"/>
      <c r="H20" s="139"/>
      <c r="I20" s="140"/>
      <c r="J20" s="62"/>
      <c r="K20" s="62"/>
      <c r="L20" s="62"/>
      <c r="M20" s="23"/>
      <c r="N20" s="49"/>
    </row>
    <row r="21" spans="1:14" ht="12.75" customHeight="1">
      <c r="A21" s="5"/>
      <c r="B21" s="47"/>
      <c r="C21" s="60"/>
      <c r="D21" s="60"/>
      <c r="E21" s="60"/>
      <c r="F21" s="60"/>
      <c r="G21" s="60"/>
      <c r="H21" s="62"/>
      <c r="I21" s="62"/>
      <c r="J21" s="62"/>
      <c r="K21" s="62"/>
      <c r="L21" s="62"/>
      <c r="M21" s="23"/>
      <c r="N21" s="49"/>
    </row>
    <row r="22" spans="1:14" ht="12.75" customHeight="1">
      <c r="A22" s="5"/>
      <c r="B22" s="47"/>
      <c r="C22" s="60"/>
      <c r="D22" s="60"/>
      <c r="E22" s="60"/>
      <c r="F22" s="60"/>
      <c r="G22" s="60"/>
      <c r="H22" s="62"/>
      <c r="I22" s="62"/>
      <c r="J22" s="62"/>
      <c r="K22" s="62"/>
      <c r="L22" s="62"/>
      <c r="M22" s="23"/>
      <c r="N22" s="49"/>
    </row>
    <row r="23" spans="1:14" ht="6.75" customHeight="1">
      <c r="A23" s="5"/>
      <c r="B23" s="5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23"/>
      <c r="N23" s="49"/>
    </row>
    <row r="24" spans="1:14" ht="12.75" customHeight="1">
      <c r="A24" s="120" t="s">
        <v>52</v>
      </c>
      <c r="B24" s="120" t="s">
        <v>0</v>
      </c>
      <c r="C24" s="123" t="str">
        <f>C3</f>
        <v>Plan po zmianach  28.05.2009</v>
      </c>
      <c r="D24" s="132" t="s">
        <v>26</v>
      </c>
      <c r="E24" s="133"/>
      <c r="F24" s="123" t="str">
        <f>F3</f>
        <v>Plan po zmianach  23.06.2009</v>
      </c>
      <c r="G24" s="126" t="s">
        <v>59</v>
      </c>
      <c r="H24" s="126"/>
      <c r="I24" s="126"/>
      <c r="J24" s="126"/>
      <c r="K24" s="126"/>
      <c r="L24" s="126"/>
      <c r="M24" s="23"/>
      <c r="N24" s="49"/>
    </row>
    <row r="25" spans="1:14" ht="12.75" customHeight="1">
      <c r="A25" s="121"/>
      <c r="B25" s="121"/>
      <c r="C25" s="124"/>
      <c r="D25" s="134"/>
      <c r="E25" s="135"/>
      <c r="F25" s="124"/>
      <c r="G25" s="127" t="s">
        <v>61</v>
      </c>
      <c r="H25" s="127" t="s">
        <v>60</v>
      </c>
      <c r="I25" s="127"/>
      <c r="J25" s="127"/>
      <c r="K25" s="127"/>
      <c r="L25" s="127" t="s">
        <v>65</v>
      </c>
      <c r="M25" s="23"/>
      <c r="N25" s="49"/>
    </row>
    <row r="26" spans="1:14" ht="38.25" customHeight="1">
      <c r="A26" s="122"/>
      <c r="B26" s="122"/>
      <c r="C26" s="125"/>
      <c r="D26" s="94" t="s">
        <v>66</v>
      </c>
      <c r="E26" s="94" t="s">
        <v>67</v>
      </c>
      <c r="F26" s="125"/>
      <c r="G26" s="127"/>
      <c r="H26" s="96" t="s">
        <v>62</v>
      </c>
      <c r="I26" s="96" t="s">
        <v>68</v>
      </c>
      <c r="J26" s="96" t="s">
        <v>63</v>
      </c>
      <c r="K26" s="96" t="s">
        <v>69</v>
      </c>
      <c r="L26" s="127"/>
      <c r="M26" s="23"/>
      <c r="N26" s="49"/>
    </row>
    <row r="27" spans="1:15" ht="18.75" customHeight="1">
      <c r="A27" s="11">
        <v>851</v>
      </c>
      <c r="B27" s="18" t="s">
        <v>18</v>
      </c>
      <c r="C27" s="56">
        <v>2620000</v>
      </c>
      <c r="D27" s="56">
        <v>277000</v>
      </c>
      <c r="E27" s="56"/>
      <c r="F27" s="56">
        <f aca="true" t="shared" si="4" ref="F27:F34">C27-D27+E27</f>
        <v>2343000</v>
      </c>
      <c r="G27" s="56">
        <f aca="true" t="shared" si="5" ref="G27:G32">F27-L27</f>
        <v>2343000</v>
      </c>
      <c r="H27" s="56">
        <v>93500</v>
      </c>
      <c r="I27" s="56">
        <v>3300</v>
      </c>
      <c r="J27" s="56">
        <v>45000</v>
      </c>
      <c r="K27" s="57"/>
      <c r="L27" s="56"/>
      <c r="M27" s="23">
        <f aca="true" t="shared" si="6" ref="M27:M32">G27+L27</f>
        <v>2343000</v>
      </c>
      <c r="N27" s="49">
        <f>F27-M27</f>
        <v>0</v>
      </c>
      <c r="O27" s="23"/>
    </row>
    <row r="28" spans="1:15" ht="14.25" customHeight="1">
      <c r="A28" s="39">
        <v>852</v>
      </c>
      <c r="B28" s="40" t="s">
        <v>19</v>
      </c>
      <c r="C28" s="54">
        <v>4414555</v>
      </c>
      <c r="D28" s="54">
        <v>2750</v>
      </c>
      <c r="E28" s="54">
        <v>2750</v>
      </c>
      <c r="F28" s="56">
        <f t="shared" si="4"/>
        <v>4414555</v>
      </c>
      <c r="G28" s="56">
        <f t="shared" si="5"/>
        <v>4414555</v>
      </c>
      <c r="H28" s="54">
        <v>810847</v>
      </c>
      <c r="I28" s="54">
        <v>191056</v>
      </c>
      <c r="J28" s="58"/>
      <c r="K28" s="58"/>
      <c r="L28" s="54"/>
      <c r="M28" s="23">
        <f t="shared" si="6"/>
        <v>4414555</v>
      </c>
      <c r="N28" s="49">
        <f aca="true" t="shared" si="7" ref="N28:N33">F28-M28</f>
        <v>0</v>
      </c>
      <c r="O28" s="23"/>
    </row>
    <row r="29" spans="1:15" ht="32.25" customHeight="1">
      <c r="A29" s="39">
        <v>854</v>
      </c>
      <c r="B29" s="40" t="s">
        <v>20</v>
      </c>
      <c r="C29" s="54">
        <v>1364781</v>
      </c>
      <c r="D29" s="55"/>
      <c r="E29" s="55"/>
      <c r="F29" s="56">
        <f t="shared" si="4"/>
        <v>1364781</v>
      </c>
      <c r="G29" s="56">
        <f t="shared" si="5"/>
        <v>1364781</v>
      </c>
      <c r="H29" s="54">
        <v>810290</v>
      </c>
      <c r="I29" s="54">
        <v>189208</v>
      </c>
      <c r="J29" s="58"/>
      <c r="K29" s="58"/>
      <c r="L29" s="58"/>
      <c r="M29" s="23">
        <f t="shared" si="6"/>
        <v>1364781</v>
      </c>
      <c r="N29" s="49">
        <f t="shared" si="7"/>
        <v>0</v>
      </c>
      <c r="O29" s="23"/>
    </row>
    <row r="30" spans="1:15" ht="28.5" customHeight="1">
      <c r="A30" s="39">
        <v>900</v>
      </c>
      <c r="B30" s="40" t="s">
        <v>21</v>
      </c>
      <c r="C30" s="54">
        <v>2335087</v>
      </c>
      <c r="D30" s="55"/>
      <c r="E30" s="55">
        <v>349437</v>
      </c>
      <c r="F30" s="56">
        <f t="shared" si="4"/>
        <v>2684524</v>
      </c>
      <c r="G30" s="56">
        <f t="shared" si="5"/>
        <v>2174496</v>
      </c>
      <c r="H30" s="58"/>
      <c r="I30" s="58"/>
      <c r="J30" s="58"/>
      <c r="K30" s="58"/>
      <c r="L30" s="54">
        <v>510028</v>
      </c>
      <c r="M30" s="23">
        <f t="shared" si="6"/>
        <v>2684524</v>
      </c>
      <c r="N30" s="49">
        <f t="shared" si="7"/>
        <v>0</v>
      </c>
      <c r="O30" s="23"/>
    </row>
    <row r="31" spans="1:15" ht="27.75" customHeight="1">
      <c r="A31" s="39">
        <v>921</v>
      </c>
      <c r="B31" s="40" t="s">
        <v>22</v>
      </c>
      <c r="C31" s="54">
        <v>3236442</v>
      </c>
      <c r="D31" s="54"/>
      <c r="E31" s="54">
        <v>59933</v>
      </c>
      <c r="F31" s="56">
        <f t="shared" si="4"/>
        <v>3296375</v>
      </c>
      <c r="G31" s="56">
        <f t="shared" si="5"/>
        <v>2266595</v>
      </c>
      <c r="H31" s="58"/>
      <c r="I31" s="58"/>
      <c r="J31" s="54">
        <f>G31</f>
        <v>2266595</v>
      </c>
      <c r="K31" s="58"/>
      <c r="L31" s="54">
        <v>1029780</v>
      </c>
      <c r="M31" s="23">
        <f t="shared" si="6"/>
        <v>3296375</v>
      </c>
      <c r="N31" s="49">
        <f t="shared" si="7"/>
        <v>0</v>
      </c>
      <c r="O31" s="23"/>
    </row>
    <row r="32" spans="1:15" ht="16.5" customHeight="1">
      <c r="A32" s="39">
        <v>926</v>
      </c>
      <c r="B32" s="40" t="s">
        <v>23</v>
      </c>
      <c r="C32" s="54">
        <v>4066149</v>
      </c>
      <c r="D32" s="54">
        <v>72176</v>
      </c>
      <c r="E32" s="54">
        <v>106329</v>
      </c>
      <c r="F32" s="56">
        <f t="shared" si="4"/>
        <v>4100302</v>
      </c>
      <c r="G32" s="56">
        <f t="shared" si="5"/>
        <v>1560126</v>
      </c>
      <c r="H32" s="54">
        <v>299800</v>
      </c>
      <c r="I32" s="54">
        <v>43000</v>
      </c>
      <c r="J32" s="54">
        <v>315000</v>
      </c>
      <c r="K32" s="58"/>
      <c r="L32" s="54">
        <v>2540176</v>
      </c>
      <c r="M32" s="23">
        <f t="shared" si="6"/>
        <v>4100302</v>
      </c>
      <c r="N32" s="49">
        <f t="shared" si="7"/>
        <v>0</v>
      </c>
      <c r="O32" s="23"/>
    </row>
    <row r="33" spans="1:15" ht="18" customHeight="1">
      <c r="A33" s="20" t="s">
        <v>33</v>
      </c>
      <c r="B33" s="21" t="s">
        <v>40</v>
      </c>
      <c r="C33" s="63">
        <f>SUM(C6:C32)</f>
        <v>142404572</v>
      </c>
      <c r="D33" s="63">
        <f>SUM(D6:D18,D27:D32)</f>
        <v>8177726</v>
      </c>
      <c r="E33" s="63">
        <f>SUM(E6:E18,E27:E32)</f>
        <v>2269046</v>
      </c>
      <c r="F33" s="63">
        <f>C33-D33+E33</f>
        <v>136495892</v>
      </c>
      <c r="G33" s="64">
        <f aca="true" t="shared" si="8" ref="G33:L33">SUM(G6:G18,G27:G32)</f>
        <v>78885690</v>
      </c>
      <c r="H33" s="64">
        <f t="shared" si="8"/>
        <v>22386991</v>
      </c>
      <c r="I33" s="64">
        <f t="shared" si="8"/>
        <v>4574430</v>
      </c>
      <c r="J33" s="64">
        <f t="shared" si="8"/>
        <v>13129407</v>
      </c>
      <c r="K33" s="64">
        <f t="shared" si="8"/>
        <v>1437693</v>
      </c>
      <c r="L33" s="64">
        <f t="shared" si="8"/>
        <v>57610202</v>
      </c>
      <c r="M33" s="23">
        <f>G33+L33</f>
        <v>136495892</v>
      </c>
      <c r="N33" s="49">
        <f t="shared" si="7"/>
        <v>0</v>
      </c>
      <c r="O33" s="23"/>
    </row>
    <row r="34" spans="1:14" ht="24" customHeight="1">
      <c r="A34" s="6" t="s">
        <v>38</v>
      </c>
      <c r="B34" s="18" t="s">
        <v>39</v>
      </c>
      <c r="C34" s="65">
        <v>3463314</v>
      </c>
      <c r="D34" s="65"/>
      <c r="E34" s="65"/>
      <c r="F34" s="66">
        <f t="shared" si="4"/>
        <v>3463314</v>
      </c>
      <c r="G34" s="118"/>
      <c r="H34" s="119"/>
      <c r="I34" s="59"/>
      <c r="J34" s="59"/>
      <c r="K34" s="59"/>
      <c r="L34" s="59"/>
      <c r="M34" s="23">
        <f>SUM(F6:F18,F27:F32)</f>
        <v>136495892</v>
      </c>
      <c r="N34" s="49"/>
    </row>
    <row r="35" spans="1:14" ht="18" customHeight="1">
      <c r="A35" s="20" t="s">
        <v>34</v>
      </c>
      <c r="B35" s="21" t="s">
        <v>41</v>
      </c>
      <c r="C35" s="63">
        <f>C34</f>
        <v>3463314</v>
      </c>
      <c r="D35" s="63">
        <f>D34</f>
        <v>0</v>
      </c>
      <c r="E35" s="63">
        <f>E34</f>
        <v>0</v>
      </c>
      <c r="F35" s="63">
        <f>F34</f>
        <v>3463314</v>
      </c>
      <c r="G35" s="67"/>
      <c r="H35" s="67"/>
      <c r="I35" s="59"/>
      <c r="J35" s="59"/>
      <c r="K35" s="59"/>
      <c r="L35" s="59"/>
      <c r="N35" s="84"/>
    </row>
    <row r="36" spans="1:12" ht="44.25" customHeight="1">
      <c r="A36" s="48" t="s">
        <v>37</v>
      </c>
      <c r="B36" s="50" t="s">
        <v>42</v>
      </c>
      <c r="C36" s="68">
        <f>C33+C35</f>
        <v>145867886</v>
      </c>
      <c r="D36" s="68">
        <f>D33+D35</f>
        <v>8177726</v>
      </c>
      <c r="E36" s="68">
        <f>E33+E35</f>
        <v>2269046</v>
      </c>
      <c r="F36" s="68">
        <f>C36-D36+E36</f>
        <v>139959206</v>
      </c>
      <c r="G36" s="69"/>
      <c r="H36" s="69"/>
      <c r="I36" s="59"/>
      <c r="J36" s="116"/>
      <c r="K36" s="117"/>
      <c r="L36" s="59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mergeCells count="22">
    <mergeCell ref="D24:E25"/>
    <mergeCell ref="G3:L3"/>
    <mergeCell ref="G4:G5"/>
    <mergeCell ref="H4:K4"/>
    <mergeCell ref="L4:L5"/>
    <mergeCell ref="F3:F5"/>
    <mergeCell ref="D3:E4"/>
    <mergeCell ref="H20:I20"/>
    <mergeCell ref="C3:C5"/>
    <mergeCell ref="A1:C1"/>
    <mergeCell ref="A3:A5"/>
    <mergeCell ref="B3:B5"/>
    <mergeCell ref="J36:K36"/>
    <mergeCell ref="G34:H34"/>
    <mergeCell ref="A24:A26"/>
    <mergeCell ref="B24:B26"/>
    <mergeCell ref="C24:C26"/>
    <mergeCell ref="F24:F26"/>
    <mergeCell ref="G24:L24"/>
    <mergeCell ref="G25:G26"/>
    <mergeCell ref="H25:K25"/>
    <mergeCell ref="L25:L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2009-06-16T13:27:19Z</cp:lastPrinted>
  <dcterms:created xsi:type="dcterms:W3CDTF">2004-08-03T08:26:30Z</dcterms:created>
  <dcterms:modified xsi:type="dcterms:W3CDTF">2009-06-24T07:34:05Z</dcterms:modified>
  <cp:category/>
  <cp:version/>
  <cp:contentType/>
  <cp:contentStatus/>
</cp:coreProperties>
</file>