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<sst xmlns="http://schemas.openxmlformats.org/spreadsheetml/2006/main" count="121" uniqueCount="83">
  <si>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</si>
  <si>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</si>
  <si>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</si>
  <si>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</si>
  <si>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</si>
  <si>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</si>
  <si>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</si>
  <si>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</si>
  <si>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</si>
  <si>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</si>
  <si>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</si>
  <si>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</si>
  <si>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</si>
  <si>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</si>
  <si>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</si>
  <si>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</si>
  <si>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</si>
  <si>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</si>
  <si>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</si>
  <si>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</si>
  <si>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</si>
  <si>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</si>
  <si>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</si>
  <si>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</si>
  <si>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</si>
  <si>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</si>
  <si>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</si>
  <si>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</si>
  <si>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</si>
  <si>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</si>
  <si>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</si>
  <si>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</si>
  <si>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</si>
  <si>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</si>
  <si>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</si>
  <si>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</si>
  <si>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</si>
  <si>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</si>
  <si>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</si>
  <si>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</si>
  <si>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</si>
  <si>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</si>
  <si>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</si>
  <si>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</si>
  <si>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</si>
  <si>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>+</t>
  </si>
  <si>
    <t>-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</si>
  <si>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</si>
  <si>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</si>
  <si>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</si>
  <si>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</si>
  <si>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</si>
  <si>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</si>
  <si>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</si>
  <si>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</si>
  <si>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</si>
  <si>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</si>
  <si>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</si>
  <si>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</si>
  <si>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</si>
  <si>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</si>
  <si>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</si>
  <si>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</si>
  <si>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</si>
  <si>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</si>
  <si>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</si>
  <si>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</si>
  <si>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</si>
  <si>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</si>
  <si>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</si>
  <si>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 od wynagrodzeń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</si>
  <si>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</si>
  <si>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</si>
  <si>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</si>
  <si>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</si>
  <si>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</si>
  <si>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Turystyka</t>
  </si>
  <si>
    <t>Dochody      28.01.2009r</t>
  </si>
  <si>
    <t>Wydatki   28.01.2009r</t>
  </si>
  <si>
    <t>Plan po zmianach  26.03.2009</t>
  </si>
  <si>
    <t>Plan po zmianach  04.2009</t>
  </si>
  <si>
    <t>Plan po zmianach   26.03.2009r.</t>
  </si>
  <si>
    <t>Plan po zmianach      04.2009r.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</si>
</sst>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sz val="10"/>
      <color indexed="22"/>
      <name val="Arial CE"/>
      <family val="0"/>
    </font>
    <font>
      <b/>
      <sz val="14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9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8" fillId="4" borderId="0" xfId="0" applyNumberFormat="1" applyFont="1" applyFill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/>
    </xf>
    <xf numFmtId="3" fontId="0" fillId="0" borderId="1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2">
      <selection activeCell="D21" sqref="D21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4.37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08" t="s">
        <v>25</v>
      </c>
      <c r="B1" s="108"/>
      <c r="C1" s="108"/>
      <c r="D1" s="108"/>
      <c r="E1" s="108"/>
      <c r="F1" s="108"/>
      <c r="G1" s="108"/>
      <c r="H1" s="108"/>
    </row>
    <row r="2" ht="5.25" customHeight="1"/>
    <row r="3" spans="1:8" ht="27.75" customHeight="1">
      <c r="A3" s="114" t="s">
        <v>54</v>
      </c>
      <c r="B3" s="114" t="s">
        <v>0</v>
      </c>
      <c r="C3" s="110" t="s">
        <v>81</v>
      </c>
      <c r="D3" s="112" t="s">
        <v>26</v>
      </c>
      <c r="E3" s="113"/>
      <c r="F3" s="110" t="s">
        <v>82</v>
      </c>
      <c r="G3" s="109" t="s">
        <v>58</v>
      </c>
      <c r="H3" s="109"/>
    </row>
    <row r="4" spans="1:8" ht="44.25" customHeight="1">
      <c r="A4" s="115"/>
      <c r="B4" s="115"/>
      <c r="C4" s="111"/>
      <c r="D4" s="12" t="s">
        <v>27</v>
      </c>
      <c r="E4" s="12" t="s">
        <v>28</v>
      </c>
      <c r="F4" s="111"/>
      <c r="G4" s="37" t="s">
        <v>56</v>
      </c>
      <c r="H4" s="37" t="s">
        <v>57</v>
      </c>
    </row>
    <row r="5" spans="1:10" ht="16.5" customHeight="1">
      <c r="A5" s="42" t="s">
        <v>1</v>
      </c>
      <c r="B5" s="41" t="s">
        <v>3</v>
      </c>
      <c r="C5" s="55">
        <v>6206229</v>
      </c>
      <c r="D5" s="56"/>
      <c r="E5" s="56"/>
      <c r="F5" s="55">
        <f aca="true" t="shared" si="0" ref="F5:F17">C5-D5+E5</f>
        <v>6206229</v>
      </c>
      <c r="G5" s="57">
        <f>F5-H5</f>
        <v>5297549</v>
      </c>
      <c r="H5" s="57">
        <v>908680</v>
      </c>
      <c r="I5" s="46">
        <f>G5+H5</f>
        <v>6206229</v>
      </c>
      <c r="J5" s="23">
        <f>F5-I5</f>
        <v>0</v>
      </c>
    </row>
    <row r="6" spans="1:10" ht="16.5" customHeight="1">
      <c r="A6" s="39">
        <v>600</v>
      </c>
      <c r="B6" s="38" t="s">
        <v>13</v>
      </c>
      <c r="C6" s="55">
        <v>1200000</v>
      </c>
      <c r="D6" s="55"/>
      <c r="E6" s="55"/>
      <c r="F6" s="55">
        <f t="shared" si="0"/>
        <v>1200000</v>
      </c>
      <c r="G6" s="57"/>
      <c r="H6" s="57">
        <f>F6</f>
        <v>1200000</v>
      </c>
      <c r="I6" s="46">
        <f aca="true" t="shared" si="1" ref="I6:I17">G6+H6</f>
        <v>1200000</v>
      </c>
      <c r="J6" s="23">
        <f aca="true" t="shared" si="2" ref="J6:J18">F6-I6</f>
        <v>0</v>
      </c>
    </row>
    <row r="7" spans="1:10" ht="16.5" customHeight="1">
      <c r="A7" s="39">
        <v>700</v>
      </c>
      <c r="B7" s="41" t="s">
        <v>14</v>
      </c>
      <c r="C7" s="55">
        <v>11559987</v>
      </c>
      <c r="D7" s="55"/>
      <c r="E7" s="56"/>
      <c r="F7" s="55">
        <f t="shared" si="0"/>
        <v>11559987</v>
      </c>
      <c r="G7" s="55">
        <f>F7-H7</f>
        <v>559987</v>
      </c>
      <c r="H7" s="55">
        <v>11000000</v>
      </c>
      <c r="I7" s="46">
        <f t="shared" si="1"/>
        <v>11559987</v>
      </c>
      <c r="J7" s="23">
        <f t="shared" si="2"/>
        <v>0</v>
      </c>
    </row>
    <row r="8" spans="1:10" ht="16.5" customHeight="1">
      <c r="A8" s="11">
        <v>750</v>
      </c>
      <c r="B8" s="37" t="s">
        <v>73</v>
      </c>
      <c r="C8" s="57">
        <v>274935</v>
      </c>
      <c r="D8" s="57"/>
      <c r="E8" s="57"/>
      <c r="F8" s="57">
        <f t="shared" si="0"/>
        <v>274935</v>
      </c>
      <c r="G8" s="57">
        <f>F8</f>
        <v>274935</v>
      </c>
      <c r="H8" s="57">
        <v>0</v>
      </c>
      <c r="I8" s="46">
        <f t="shared" si="1"/>
        <v>274935</v>
      </c>
      <c r="J8" s="23">
        <f t="shared" si="2"/>
        <v>0</v>
      </c>
    </row>
    <row r="9" spans="1:10" ht="25.5" customHeight="1">
      <c r="A9" s="11">
        <v>751</v>
      </c>
      <c r="B9" s="96" t="s">
        <v>51</v>
      </c>
      <c r="C9" s="73">
        <v>2602</v>
      </c>
      <c r="D9" s="74"/>
      <c r="E9" s="57">
        <v>15161</v>
      </c>
      <c r="F9" s="57">
        <f t="shared" si="0"/>
        <v>17763</v>
      </c>
      <c r="G9" s="57">
        <f>F9</f>
        <v>17763</v>
      </c>
      <c r="H9" s="58"/>
      <c r="I9" s="46">
        <f t="shared" si="1"/>
        <v>17763</v>
      </c>
      <c r="J9" s="23">
        <f t="shared" si="2"/>
        <v>0</v>
      </c>
    </row>
    <row r="10" spans="1:10" ht="25.5" customHeight="1">
      <c r="A10" s="11">
        <v>754</v>
      </c>
      <c r="B10" s="36" t="s">
        <v>59</v>
      </c>
      <c r="C10" s="57">
        <v>400</v>
      </c>
      <c r="D10" s="57"/>
      <c r="E10" s="57"/>
      <c r="F10" s="57">
        <f t="shared" si="0"/>
        <v>400</v>
      </c>
      <c r="G10" s="57">
        <f>F10-H10</f>
        <v>400</v>
      </c>
      <c r="H10" s="58"/>
      <c r="I10" s="46">
        <f t="shared" si="1"/>
        <v>400</v>
      </c>
      <c r="J10" s="23">
        <f t="shared" si="2"/>
        <v>0</v>
      </c>
    </row>
    <row r="11" spans="1:16" ht="45" customHeight="1">
      <c r="A11" s="39">
        <v>756</v>
      </c>
      <c r="B11" s="38" t="s">
        <v>60</v>
      </c>
      <c r="C11" s="55">
        <v>75806497</v>
      </c>
      <c r="D11" s="56"/>
      <c r="E11" s="56">
        <v>1477705</v>
      </c>
      <c r="F11" s="57">
        <f t="shared" si="0"/>
        <v>77284202</v>
      </c>
      <c r="G11" s="93">
        <f>F11</f>
        <v>77284202</v>
      </c>
      <c r="H11" s="94"/>
      <c r="I11" s="46">
        <f t="shared" si="1"/>
        <v>77284202</v>
      </c>
      <c r="J11" s="23">
        <f t="shared" si="2"/>
        <v>0</v>
      </c>
      <c r="K11" s="5"/>
      <c r="L11" s="5"/>
      <c r="M11" s="5"/>
      <c r="N11" s="5"/>
      <c r="O11" s="5"/>
      <c r="P11" s="5"/>
    </row>
    <row r="12" spans="1:10" ht="15.75" customHeight="1">
      <c r="A12" s="39">
        <v>758</v>
      </c>
      <c r="B12" s="38" t="s">
        <v>16</v>
      </c>
      <c r="C12" s="55">
        <v>13184890</v>
      </c>
      <c r="D12" s="56"/>
      <c r="E12" s="55"/>
      <c r="F12" s="57">
        <f t="shared" si="0"/>
        <v>13184890</v>
      </c>
      <c r="G12" s="55">
        <f>F12</f>
        <v>13184890</v>
      </c>
      <c r="H12" s="60"/>
      <c r="I12" s="46">
        <f t="shared" si="1"/>
        <v>13184890</v>
      </c>
      <c r="J12" s="23">
        <f t="shared" si="2"/>
        <v>0</v>
      </c>
    </row>
    <row r="13" spans="1:10" ht="15" customHeight="1">
      <c r="A13" s="39">
        <v>801</v>
      </c>
      <c r="B13" s="38" t="s">
        <v>17</v>
      </c>
      <c r="C13" s="55">
        <v>13527500</v>
      </c>
      <c r="D13" s="56">
        <v>1334000</v>
      </c>
      <c r="E13" s="56">
        <v>480000</v>
      </c>
      <c r="F13" s="57">
        <f t="shared" si="0"/>
        <v>12673500</v>
      </c>
      <c r="G13" s="55">
        <f>F13-H13</f>
        <v>2155500</v>
      </c>
      <c r="H13" s="55">
        <v>10518000</v>
      </c>
      <c r="I13" s="46">
        <f t="shared" si="1"/>
        <v>12673500</v>
      </c>
      <c r="J13" s="23">
        <f t="shared" si="2"/>
        <v>0</v>
      </c>
    </row>
    <row r="14" spans="1:10" ht="12.75" customHeight="1">
      <c r="A14" s="39">
        <v>852</v>
      </c>
      <c r="B14" s="38" t="s">
        <v>19</v>
      </c>
      <c r="C14" s="55">
        <v>2617573</v>
      </c>
      <c r="D14" s="56"/>
      <c r="E14" s="56"/>
      <c r="F14" s="57">
        <f t="shared" si="0"/>
        <v>2617573</v>
      </c>
      <c r="G14" s="55">
        <f>F14-H14</f>
        <v>2615335</v>
      </c>
      <c r="H14" s="55">
        <v>2238</v>
      </c>
      <c r="I14" s="46">
        <f t="shared" si="1"/>
        <v>2617573</v>
      </c>
      <c r="J14" s="23">
        <f t="shared" si="2"/>
        <v>0</v>
      </c>
    </row>
    <row r="15" spans="1:10" ht="12.75" customHeight="1">
      <c r="A15" s="39">
        <v>854</v>
      </c>
      <c r="B15" s="38" t="s">
        <v>20</v>
      </c>
      <c r="C15" s="55">
        <v>11403</v>
      </c>
      <c r="D15" s="55"/>
      <c r="E15" s="55"/>
      <c r="F15" s="57">
        <f t="shared" si="0"/>
        <v>11403</v>
      </c>
      <c r="G15" s="55">
        <f>F15</f>
        <v>11403</v>
      </c>
      <c r="H15" s="55"/>
      <c r="I15" s="46">
        <f t="shared" si="1"/>
        <v>11403</v>
      </c>
      <c r="J15" s="23"/>
    </row>
    <row r="16" spans="1:10" ht="16.5" customHeight="1">
      <c r="A16" s="11">
        <v>921</v>
      </c>
      <c r="B16" s="18" t="s">
        <v>22</v>
      </c>
      <c r="C16" s="57">
        <v>100000</v>
      </c>
      <c r="D16" s="57"/>
      <c r="E16" s="57"/>
      <c r="F16" s="57">
        <f t="shared" si="0"/>
        <v>100000</v>
      </c>
      <c r="G16" s="57">
        <f>F16</f>
        <v>100000</v>
      </c>
      <c r="H16" s="57"/>
      <c r="I16" s="46">
        <f t="shared" si="1"/>
        <v>100000</v>
      </c>
      <c r="J16" s="23">
        <f t="shared" si="2"/>
        <v>0</v>
      </c>
    </row>
    <row r="17" spans="1:10" ht="16.5" customHeight="1">
      <c r="A17" s="11">
        <v>926</v>
      </c>
      <c r="B17" s="40" t="s">
        <v>23</v>
      </c>
      <c r="C17" s="57">
        <v>60000</v>
      </c>
      <c r="D17" s="58"/>
      <c r="E17" s="57"/>
      <c r="F17" s="57">
        <f t="shared" si="0"/>
        <v>60000</v>
      </c>
      <c r="G17" s="57">
        <f>F17</f>
        <v>60000</v>
      </c>
      <c r="H17" s="58"/>
      <c r="I17" s="46">
        <f t="shared" si="1"/>
        <v>60000</v>
      </c>
      <c r="J17" s="23">
        <f t="shared" si="2"/>
        <v>0</v>
      </c>
    </row>
    <row r="18" spans="1:10" ht="18" customHeight="1">
      <c r="A18" s="7" t="s">
        <v>33</v>
      </c>
      <c r="B18" s="8" t="s">
        <v>30</v>
      </c>
      <c r="C18" s="75">
        <f>SUM(C5:C17)</f>
        <v>124552016</v>
      </c>
      <c r="D18" s="75">
        <f>SUM(D4:D17)</f>
        <v>1334000</v>
      </c>
      <c r="E18" s="75">
        <f>SUM(E5:E17)</f>
        <v>1972866</v>
      </c>
      <c r="F18" s="75">
        <f>SUM(F5:F17)</f>
        <v>125190882</v>
      </c>
      <c r="G18" s="75">
        <f>SUM(G5:G17)</f>
        <v>101561964</v>
      </c>
      <c r="H18" s="75">
        <f>SUM(H5:H17)</f>
        <v>23628918</v>
      </c>
      <c r="I18" s="54">
        <f>SUM(I5:I17)</f>
        <v>125190882</v>
      </c>
      <c r="J18" s="23">
        <f t="shared" si="2"/>
        <v>0</v>
      </c>
    </row>
    <row r="19" spans="1:9" ht="18" customHeight="1">
      <c r="A19" s="43"/>
      <c r="B19" s="44"/>
      <c r="C19" s="76"/>
      <c r="D19" s="76"/>
      <c r="E19" s="76"/>
      <c r="F19" s="76"/>
      <c r="G19" s="77"/>
      <c r="H19" s="78"/>
      <c r="I19" s="92">
        <f>G18+H18</f>
        <v>125190882</v>
      </c>
    </row>
    <row r="20" spans="1:9" ht="18" customHeight="1">
      <c r="A20" s="43"/>
      <c r="B20" s="44"/>
      <c r="C20" s="76"/>
      <c r="D20" s="76"/>
      <c r="E20" s="76"/>
      <c r="F20" s="76"/>
      <c r="G20" s="77"/>
      <c r="H20" s="78"/>
      <c r="I20" s="23"/>
    </row>
    <row r="21" spans="1:9" ht="18" customHeight="1">
      <c r="A21" s="43"/>
      <c r="B21" s="44"/>
      <c r="C21" s="76"/>
      <c r="D21" s="76"/>
      <c r="E21" s="76"/>
      <c r="F21" s="76"/>
      <c r="G21" s="77"/>
      <c r="H21" s="78"/>
      <c r="I21" s="23"/>
    </row>
    <row r="22" spans="1:9" ht="18" customHeight="1">
      <c r="A22" s="43"/>
      <c r="B22" s="44"/>
      <c r="C22" s="76"/>
      <c r="D22" s="76"/>
      <c r="E22" s="76"/>
      <c r="F22" s="76"/>
      <c r="G22" s="77"/>
      <c r="H22" s="78"/>
      <c r="I22" s="23"/>
    </row>
    <row r="23" spans="1:9" ht="18" customHeight="1">
      <c r="A23" s="43"/>
      <c r="B23" s="44"/>
      <c r="C23" s="76"/>
      <c r="D23" s="76"/>
      <c r="E23" s="76"/>
      <c r="F23" s="76"/>
      <c r="G23" s="77"/>
      <c r="H23" s="78"/>
      <c r="I23" s="23"/>
    </row>
    <row r="24" spans="1:9" ht="18" customHeight="1">
      <c r="A24" s="43"/>
      <c r="B24" s="44"/>
      <c r="C24" s="76"/>
      <c r="D24" s="76"/>
      <c r="E24" s="76"/>
      <c r="F24" s="76"/>
      <c r="G24" s="77"/>
      <c r="H24" s="78"/>
      <c r="I24" s="23"/>
    </row>
    <row r="25" spans="1:9" ht="18" customHeight="1">
      <c r="A25" s="43"/>
      <c r="B25" s="44"/>
      <c r="C25" s="76"/>
      <c r="D25" s="76"/>
      <c r="E25" s="76"/>
      <c r="F25" s="76"/>
      <c r="G25" s="77"/>
      <c r="H25" s="78"/>
      <c r="I25" s="23"/>
    </row>
    <row r="26" spans="1:9" ht="18.75" customHeight="1">
      <c r="A26" s="43"/>
      <c r="B26" s="45"/>
      <c r="C26" s="79"/>
      <c r="D26" s="79"/>
      <c r="E26" s="79"/>
      <c r="F26" s="79"/>
      <c r="G26" s="77"/>
      <c r="H26" s="78"/>
      <c r="I26" s="23"/>
    </row>
    <row r="27" spans="1:8" ht="25.5" customHeight="1">
      <c r="A27" s="52"/>
      <c r="B27" s="114" t="s">
        <v>0</v>
      </c>
      <c r="C27" s="110" t="str">
        <f>C3</f>
        <v>Plan po zmianach   26.03.2009r.</v>
      </c>
      <c r="D27" s="112" t="s">
        <v>26</v>
      </c>
      <c r="E27" s="113"/>
      <c r="F27" s="110" t="str">
        <f>F3</f>
        <v>Plan po zmianach      04.2009r.</v>
      </c>
      <c r="G27" s="77"/>
      <c r="H27" s="78"/>
    </row>
    <row r="28" spans="1:8" ht="40.5" customHeight="1">
      <c r="A28" s="53"/>
      <c r="B28" s="115"/>
      <c r="C28" s="111"/>
      <c r="D28" s="12" t="s">
        <v>27</v>
      </c>
      <c r="E28" s="12" t="s">
        <v>28</v>
      </c>
      <c r="F28" s="111"/>
      <c r="G28" s="77"/>
      <c r="H28" s="78"/>
    </row>
    <row r="29" spans="1:8" ht="24" customHeight="1">
      <c r="A29" s="11" t="s">
        <v>31</v>
      </c>
      <c r="B29" s="2" t="s">
        <v>53</v>
      </c>
      <c r="C29" s="80">
        <v>18300000</v>
      </c>
      <c r="D29" s="80"/>
      <c r="E29" s="80">
        <v>1534000</v>
      </c>
      <c r="F29" s="80">
        <f>C29-D29+E29</f>
        <v>19834000</v>
      </c>
      <c r="G29" s="81"/>
      <c r="H29" s="28"/>
    </row>
    <row r="30" spans="1:8" ht="53.25" customHeight="1">
      <c r="A30" s="11" t="s">
        <v>32</v>
      </c>
      <c r="B30" s="36" t="s">
        <v>55</v>
      </c>
      <c r="C30" s="80">
        <v>3960000</v>
      </c>
      <c r="D30" s="80"/>
      <c r="E30" s="80"/>
      <c r="F30" s="80">
        <f>C30-D30+E30</f>
        <v>3960000</v>
      </c>
      <c r="G30" s="81"/>
      <c r="H30" s="28"/>
    </row>
    <row r="31" spans="1:8" ht="15.75">
      <c r="A31" s="7" t="s">
        <v>34</v>
      </c>
      <c r="B31" s="10" t="s">
        <v>35</v>
      </c>
      <c r="C31" s="82">
        <f>SUM(C29:C30)</f>
        <v>22260000</v>
      </c>
      <c r="D31" s="82">
        <f>D30</f>
        <v>0</v>
      </c>
      <c r="E31" s="82">
        <f>SUM(E29:E30)</f>
        <v>1534000</v>
      </c>
      <c r="F31" s="83">
        <f>C31-D31+E31</f>
        <v>23794000</v>
      </c>
      <c r="G31" s="84"/>
      <c r="H31" s="28"/>
    </row>
    <row r="32" spans="1:8" ht="24.75" customHeight="1">
      <c r="A32" s="13" t="s">
        <v>37</v>
      </c>
      <c r="B32" s="14" t="s">
        <v>36</v>
      </c>
      <c r="C32" s="85">
        <f>C18+C31</f>
        <v>146812016</v>
      </c>
      <c r="D32" s="85">
        <f>D18+D31</f>
        <v>1334000</v>
      </c>
      <c r="E32" s="85">
        <f>E18+E31</f>
        <v>3506866</v>
      </c>
      <c r="F32" s="85">
        <f>F18+F31</f>
        <v>148984882</v>
      </c>
      <c r="G32" s="84"/>
      <c r="H32" s="28"/>
    </row>
    <row r="33" spans="1:8" ht="21.75" customHeight="1">
      <c r="A33" s="4"/>
      <c r="B33" s="9"/>
      <c r="C33" s="86"/>
      <c r="D33" s="86"/>
      <c r="E33" s="86"/>
      <c r="F33" s="86"/>
      <c r="G33" s="86"/>
      <c r="H33" s="86"/>
    </row>
    <row r="34" spans="1:8" ht="21.75" customHeight="1">
      <c r="A34" s="4"/>
      <c r="B34" s="9"/>
      <c r="C34" s="86"/>
      <c r="D34" s="86"/>
      <c r="E34" s="86"/>
      <c r="F34" s="86"/>
      <c r="G34" s="86"/>
      <c r="H34" s="86"/>
    </row>
    <row r="35" spans="1:8" ht="21.75" customHeight="1">
      <c r="A35" s="4"/>
      <c r="B35" s="9"/>
      <c r="C35" s="86"/>
      <c r="D35" s="86"/>
      <c r="E35" s="86"/>
      <c r="F35" s="86"/>
      <c r="G35" s="86"/>
      <c r="H35" s="86"/>
    </row>
    <row r="36" spans="1:8" ht="21.75" customHeight="1">
      <c r="A36" s="4"/>
      <c r="B36" s="9"/>
      <c r="C36" s="86"/>
      <c r="D36" s="86"/>
      <c r="E36" s="86"/>
      <c r="F36" s="86"/>
      <c r="G36" s="86"/>
      <c r="H36" s="86"/>
    </row>
    <row r="37" spans="1:2" ht="21.75" customHeight="1">
      <c r="A37" s="4"/>
      <c r="B37" s="9"/>
    </row>
    <row r="38" spans="1:2" ht="21.75" customHeight="1">
      <c r="A38" s="4"/>
      <c r="B38" s="9"/>
    </row>
    <row r="39" spans="1:2" ht="21.75" customHeight="1">
      <c r="A39" s="4"/>
      <c r="B39" s="9"/>
    </row>
    <row r="40" spans="1:2" ht="21.75" customHeight="1">
      <c r="A40" s="4"/>
      <c r="B40" s="9"/>
    </row>
    <row r="41" spans="1:2" ht="21.75" customHeight="1">
      <c r="A41" s="4"/>
      <c r="B41" s="9"/>
    </row>
    <row r="42" spans="1:2" ht="21.75" customHeight="1">
      <c r="A42" s="4"/>
      <c r="B42" s="9"/>
    </row>
    <row r="43" spans="1:2" ht="21.75" customHeight="1">
      <c r="A43" s="4"/>
      <c r="B43" s="9"/>
    </row>
    <row r="44" spans="1:2" ht="21.75" customHeight="1">
      <c r="A44" s="4"/>
      <c r="B44" s="9"/>
    </row>
    <row r="45" spans="1:2" ht="21.75" customHeight="1">
      <c r="A45" s="4"/>
      <c r="B45" s="9"/>
    </row>
    <row r="46" spans="1:2" ht="21.75" customHeight="1">
      <c r="A46" s="4"/>
      <c r="B46" s="9"/>
    </row>
    <row r="47" spans="1:2" ht="21.75" customHeight="1">
      <c r="A47" s="4"/>
      <c r="B47" s="9"/>
    </row>
    <row r="48" spans="1:5" ht="15.75">
      <c r="A48" s="33" t="s">
        <v>4</v>
      </c>
      <c r="B48" s="31" t="s">
        <v>77</v>
      </c>
      <c r="C48" s="32"/>
      <c r="D48" s="106">
        <f>C18</f>
        <v>124552016</v>
      </c>
      <c r="E48" s="107"/>
    </row>
    <row r="49" spans="1:5" ht="15.75">
      <c r="A49" s="33"/>
      <c r="B49" s="1" t="s">
        <v>47</v>
      </c>
      <c r="C49" s="25"/>
      <c r="D49" s="30" t="s">
        <v>46</v>
      </c>
      <c r="E49" s="22">
        <f>D18</f>
        <v>1334000</v>
      </c>
    </row>
    <row r="50" spans="1:5" ht="15.75">
      <c r="A50" s="33"/>
      <c r="B50" s="1" t="s">
        <v>48</v>
      </c>
      <c r="C50" s="25"/>
      <c r="D50" s="30" t="s">
        <v>45</v>
      </c>
      <c r="E50" s="22">
        <f>E18</f>
        <v>1972866</v>
      </c>
    </row>
    <row r="51" spans="1:5" ht="15.75">
      <c r="A51" s="33" t="s">
        <v>5</v>
      </c>
      <c r="B51" s="1" t="s">
        <v>74</v>
      </c>
      <c r="C51" s="26"/>
      <c r="D51" s="24"/>
      <c r="E51" s="22">
        <f>D48-E49+E50</f>
        <v>125190882</v>
      </c>
    </row>
    <row r="52" spans="1:5" ht="15.75">
      <c r="A52" s="33" t="s">
        <v>6</v>
      </c>
      <c r="B52" s="1" t="s">
        <v>52</v>
      </c>
      <c r="C52" s="26"/>
      <c r="D52" s="24"/>
      <c r="E52" s="22">
        <f>F29</f>
        <v>19834000</v>
      </c>
    </row>
    <row r="53" spans="1:5" ht="15.75">
      <c r="A53" s="33" t="s">
        <v>7</v>
      </c>
      <c r="B53" s="1" t="s">
        <v>8</v>
      </c>
      <c r="C53" s="26"/>
      <c r="D53" s="24"/>
      <c r="E53" s="22">
        <f>F30</f>
        <v>3960000</v>
      </c>
    </row>
    <row r="54" spans="1:5" ht="15.75">
      <c r="A54" s="33"/>
      <c r="B54" s="31" t="s">
        <v>9</v>
      </c>
      <c r="C54" s="35"/>
      <c r="D54" s="106">
        <f>E51+E52+E53</f>
        <v>148984882</v>
      </c>
      <c r="E54" s="107"/>
    </row>
    <row r="55" spans="1:6" ht="15.75">
      <c r="A55" s="34"/>
      <c r="C55" s="27"/>
      <c r="D55" s="28"/>
      <c r="E55" s="29"/>
      <c r="F55" s="29"/>
    </row>
    <row r="56" spans="1:5" ht="15.75">
      <c r="A56" s="33" t="s">
        <v>4</v>
      </c>
      <c r="B56" s="31" t="s">
        <v>78</v>
      </c>
      <c r="C56" s="35"/>
      <c r="D56" s="106">
        <f>Arkusz2!C33</f>
        <v>143492202</v>
      </c>
      <c r="E56" s="107"/>
    </row>
    <row r="57" spans="1:5" ht="15.75">
      <c r="A57" s="33"/>
      <c r="B57" s="1" t="s">
        <v>49</v>
      </c>
      <c r="C57" s="25"/>
      <c r="D57" s="30" t="s">
        <v>46</v>
      </c>
      <c r="E57" s="22">
        <f>Arkusz2!D33</f>
        <v>821000</v>
      </c>
    </row>
    <row r="58" spans="1:8" ht="15.75">
      <c r="A58" s="33"/>
      <c r="B58" s="1" t="s">
        <v>50</v>
      </c>
      <c r="C58" s="25"/>
      <c r="D58" s="30" t="s">
        <v>45</v>
      </c>
      <c r="E58" s="22">
        <f>Arkusz2!E33</f>
        <v>2850366</v>
      </c>
      <c r="G58" s="105"/>
      <c r="H58" s="105"/>
    </row>
    <row r="59" spans="1:5" ht="15.75">
      <c r="A59" s="33" t="s">
        <v>5</v>
      </c>
      <c r="B59" s="1" t="s">
        <v>75</v>
      </c>
      <c r="C59" s="26"/>
      <c r="D59" s="24"/>
      <c r="E59" s="22">
        <f>D56-E57+E58</f>
        <v>145521568</v>
      </c>
    </row>
    <row r="60" spans="1:5" ht="15.75">
      <c r="A60" s="33" t="s">
        <v>6</v>
      </c>
      <c r="B60" s="1" t="s">
        <v>10</v>
      </c>
      <c r="C60" s="26"/>
      <c r="D60" s="24"/>
      <c r="E60" s="22">
        <f>Arkusz2!F35</f>
        <v>3463314</v>
      </c>
    </row>
    <row r="61" spans="1:8" ht="15.75">
      <c r="A61" s="31"/>
      <c r="B61" s="31" t="s">
        <v>11</v>
      </c>
      <c r="C61" s="35"/>
      <c r="D61" s="106">
        <f>E59+E60</f>
        <v>148984882</v>
      </c>
      <c r="E61" s="107"/>
      <c r="H61" s="23"/>
    </row>
    <row r="62" spans="1:4" ht="12.75">
      <c r="A62" s="3"/>
      <c r="C62" s="28"/>
      <c r="D62" s="29"/>
    </row>
    <row r="63" spans="1:5" ht="12.75">
      <c r="A63" s="3"/>
      <c r="E63" s="88"/>
    </row>
    <row r="64" spans="1:7" ht="12.75">
      <c r="A64" s="3"/>
      <c r="D64" s="98"/>
      <c r="E64" s="23"/>
      <c r="G64" s="2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spans="1:5" ht="18">
      <c r="A69" s="3"/>
      <c r="D69" s="116"/>
      <c r="E69" s="116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mergeCells count="17">
    <mergeCell ref="C27:C28"/>
    <mergeCell ref="D27:E27"/>
    <mergeCell ref="D69:E69"/>
    <mergeCell ref="F27:F28"/>
    <mergeCell ref="D48:E48"/>
    <mergeCell ref="D56:E56"/>
    <mergeCell ref="D54:E54"/>
    <mergeCell ref="G58:H58"/>
    <mergeCell ref="D61:E61"/>
    <mergeCell ref="A1:H1"/>
    <mergeCell ref="G3:H3"/>
    <mergeCell ref="F3:F4"/>
    <mergeCell ref="D3:E3"/>
    <mergeCell ref="A3:A4"/>
    <mergeCell ref="B3:B4"/>
    <mergeCell ref="C3:C4"/>
    <mergeCell ref="B27:B2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21">
      <selection activeCell="L12" sqref="L12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36" t="s">
        <v>44</v>
      </c>
      <c r="B1" s="136"/>
      <c r="C1" s="136"/>
      <c r="E1" s="89"/>
    </row>
    <row r="2" spans="1:3" ht="3.75" customHeight="1">
      <c r="A2" s="17"/>
      <c r="B2" s="17"/>
      <c r="C2" s="17"/>
    </row>
    <row r="3" spans="1:12" ht="12" customHeight="1">
      <c r="A3" s="99" t="s">
        <v>54</v>
      </c>
      <c r="B3" s="99" t="s">
        <v>0</v>
      </c>
      <c r="C3" s="127" t="s">
        <v>79</v>
      </c>
      <c r="D3" s="130" t="s">
        <v>26</v>
      </c>
      <c r="E3" s="131"/>
      <c r="F3" s="127" t="s">
        <v>80</v>
      </c>
      <c r="G3" s="121" t="s">
        <v>61</v>
      </c>
      <c r="H3" s="121"/>
      <c r="I3" s="121"/>
      <c r="J3" s="121"/>
      <c r="K3" s="121"/>
      <c r="L3" s="121"/>
    </row>
    <row r="4" spans="1:12" ht="12" customHeight="1">
      <c r="A4" s="100"/>
      <c r="B4" s="100"/>
      <c r="C4" s="128"/>
      <c r="D4" s="132"/>
      <c r="E4" s="133"/>
      <c r="F4" s="128"/>
      <c r="G4" s="122" t="s">
        <v>63</v>
      </c>
      <c r="H4" s="124" t="s">
        <v>62</v>
      </c>
      <c r="I4" s="125"/>
      <c r="J4" s="125"/>
      <c r="K4" s="126"/>
      <c r="L4" s="122" t="s">
        <v>67</v>
      </c>
    </row>
    <row r="5" spans="1:12" ht="45.75" customHeight="1">
      <c r="A5" s="101"/>
      <c r="B5" s="101"/>
      <c r="C5" s="129"/>
      <c r="D5" s="90" t="s">
        <v>68</v>
      </c>
      <c r="E5" s="90" t="s">
        <v>69</v>
      </c>
      <c r="F5" s="129"/>
      <c r="G5" s="123"/>
      <c r="H5" s="91" t="s">
        <v>64</v>
      </c>
      <c r="I5" s="91" t="s">
        <v>70</v>
      </c>
      <c r="J5" s="91" t="s">
        <v>65</v>
      </c>
      <c r="K5" s="91" t="s">
        <v>66</v>
      </c>
      <c r="L5" s="123"/>
    </row>
    <row r="6" spans="1:14" ht="18" customHeight="1">
      <c r="A6" s="15" t="s">
        <v>1</v>
      </c>
      <c r="B6" s="16" t="s">
        <v>3</v>
      </c>
      <c r="C6" s="57">
        <v>28843394</v>
      </c>
      <c r="D6" s="57"/>
      <c r="E6" s="57">
        <v>505000</v>
      </c>
      <c r="F6" s="57">
        <f>C6-D6+E6</f>
        <v>29348394</v>
      </c>
      <c r="G6" s="57">
        <f>F6-L6</f>
        <v>50920</v>
      </c>
      <c r="H6" s="58"/>
      <c r="I6" s="58"/>
      <c r="J6" s="57">
        <v>7000</v>
      </c>
      <c r="K6" s="58"/>
      <c r="L6" s="57">
        <v>29297474</v>
      </c>
      <c r="M6" s="50">
        <f aca="true" t="shared" si="0" ref="M6:M18">G6+L6</f>
        <v>29348394</v>
      </c>
      <c r="N6" s="50">
        <f>F6-M6</f>
        <v>0</v>
      </c>
    </row>
    <row r="7" spans="1:14" ht="18" customHeight="1">
      <c r="A7" s="15" t="s">
        <v>2</v>
      </c>
      <c r="B7" s="16" t="s">
        <v>12</v>
      </c>
      <c r="C7" s="57">
        <v>277000</v>
      </c>
      <c r="D7" s="58"/>
      <c r="E7" s="57"/>
      <c r="F7" s="57">
        <f aca="true" t="shared" si="1" ref="F7:F17">C7-D7+E7</f>
        <v>277000</v>
      </c>
      <c r="G7" s="57">
        <f>F7-L7</f>
        <v>277000</v>
      </c>
      <c r="H7" s="58"/>
      <c r="I7" s="58"/>
      <c r="J7" s="58"/>
      <c r="K7" s="58"/>
      <c r="L7" s="58"/>
      <c r="M7" s="50">
        <f t="shared" si="0"/>
        <v>277000</v>
      </c>
      <c r="N7" s="50">
        <f aca="true" t="shared" si="2" ref="N7:N18">F7-M7</f>
        <v>0</v>
      </c>
    </row>
    <row r="8" spans="1:14" ht="18" customHeight="1">
      <c r="A8" s="11">
        <v>600</v>
      </c>
      <c r="B8" s="16" t="s">
        <v>13</v>
      </c>
      <c r="C8" s="57">
        <v>15265904</v>
      </c>
      <c r="D8" s="57"/>
      <c r="E8" s="57">
        <v>1255000</v>
      </c>
      <c r="F8" s="57">
        <f>C8-D8+E8</f>
        <v>16520904</v>
      </c>
      <c r="G8" s="57">
        <f>F8-L8</f>
        <v>5429220</v>
      </c>
      <c r="H8" s="57"/>
      <c r="I8" s="57"/>
      <c r="J8" s="57">
        <v>1215220</v>
      </c>
      <c r="K8" s="58"/>
      <c r="L8" s="57">
        <v>11091684</v>
      </c>
      <c r="M8" s="50">
        <f>G8+L8</f>
        <v>16520904</v>
      </c>
      <c r="N8" s="50">
        <f t="shared" si="2"/>
        <v>0</v>
      </c>
    </row>
    <row r="9" spans="1:14" ht="18" customHeight="1">
      <c r="A9" s="11">
        <v>630</v>
      </c>
      <c r="B9" s="16" t="s">
        <v>76</v>
      </c>
      <c r="C9" s="57">
        <v>15000</v>
      </c>
      <c r="D9" s="57"/>
      <c r="E9" s="57"/>
      <c r="F9" s="57">
        <f>C9-D9+E9</f>
        <v>15000</v>
      </c>
      <c r="G9" s="57">
        <f>F9</f>
        <v>15000</v>
      </c>
      <c r="H9" s="57"/>
      <c r="I9" s="57"/>
      <c r="J9" s="57">
        <f>G9</f>
        <v>15000</v>
      </c>
      <c r="K9" s="58"/>
      <c r="L9" s="57"/>
      <c r="M9" s="50"/>
      <c r="N9" s="50"/>
    </row>
    <row r="10" spans="1:14" ht="18.75" customHeight="1">
      <c r="A10" s="11">
        <v>700</v>
      </c>
      <c r="B10" s="16" t="s">
        <v>14</v>
      </c>
      <c r="C10" s="57">
        <v>3641676</v>
      </c>
      <c r="D10" s="57"/>
      <c r="E10" s="57">
        <v>1000</v>
      </c>
      <c r="F10" s="57">
        <f t="shared" si="1"/>
        <v>3642676</v>
      </c>
      <c r="G10" s="57">
        <f>F10-L10</f>
        <v>2732436</v>
      </c>
      <c r="H10" s="57">
        <v>20000</v>
      </c>
      <c r="I10" s="57">
        <v>1700</v>
      </c>
      <c r="J10" s="58"/>
      <c r="K10" s="58"/>
      <c r="L10" s="57">
        <v>910240</v>
      </c>
      <c r="M10" s="50">
        <f t="shared" si="0"/>
        <v>3642676</v>
      </c>
      <c r="N10" s="50">
        <f t="shared" si="2"/>
        <v>0</v>
      </c>
    </row>
    <row r="11" spans="1:14" ht="18" customHeight="1">
      <c r="A11" s="11">
        <v>710</v>
      </c>
      <c r="B11" s="16" t="s">
        <v>24</v>
      </c>
      <c r="C11" s="57">
        <v>1111161</v>
      </c>
      <c r="D11" s="57"/>
      <c r="E11" s="57">
        <v>170800</v>
      </c>
      <c r="F11" s="57">
        <f t="shared" si="1"/>
        <v>1281961</v>
      </c>
      <c r="G11" s="57">
        <f>F11-L11</f>
        <v>1271961</v>
      </c>
      <c r="H11" s="57"/>
      <c r="I11" s="58"/>
      <c r="J11" s="57">
        <v>20000</v>
      </c>
      <c r="K11" s="58"/>
      <c r="L11" s="57">
        <v>10000</v>
      </c>
      <c r="M11" s="50">
        <f>G11+L11</f>
        <v>1281961</v>
      </c>
      <c r="N11" s="50">
        <f t="shared" si="2"/>
        <v>0</v>
      </c>
    </row>
    <row r="12" spans="1:15" ht="18" customHeight="1">
      <c r="A12" s="11">
        <v>750</v>
      </c>
      <c r="B12" s="16" t="s">
        <v>73</v>
      </c>
      <c r="C12" s="57">
        <v>11964761</v>
      </c>
      <c r="D12" s="57"/>
      <c r="E12" s="57">
        <v>14106</v>
      </c>
      <c r="F12" s="57">
        <f>C12-D12+E12</f>
        <v>11978867</v>
      </c>
      <c r="G12" s="57">
        <f>F12-L12</f>
        <v>8928867</v>
      </c>
      <c r="H12" s="57">
        <v>4922300</v>
      </c>
      <c r="I12" s="57">
        <v>955300</v>
      </c>
      <c r="J12" s="57">
        <v>65000</v>
      </c>
      <c r="K12" s="58"/>
      <c r="L12" s="57">
        <v>3050000</v>
      </c>
      <c r="M12" s="50">
        <f t="shared" si="0"/>
        <v>11978867</v>
      </c>
      <c r="N12" s="50">
        <f t="shared" si="2"/>
        <v>0</v>
      </c>
      <c r="O12" s="23"/>
    </row>
    <row r="13" spans="1:14" ht="48" customHeight="1">
      <c r="A13" s="11">
        <v>751</v>
      </c>
      <c r="B13" s="97" t="s">
        <v>51</v>
      </c>
      <c r="C13" s="57">
        <v>2602</v>
      </c>
      <c r="D13" s="57"/>
      <c r="E13" s="57">
        <v>23286</v>
      </c>
      <c r="F13" s="57">
        <f t="shared" si="1"/>
        <v>25888</v>
      </c>
      <c r="G13" s="57">
        <f>F13</f>
        <v>25888</v>
      </c>
      <c r="H13" s="58">
        <v>13668</v>
      </c>
      <c r="I13" s="57">
        <v>2670</v>
      </c>
      <c r="J13" s="58"/>
      <c r="K13" s="58"/>
      <c r="L13" s="58"/>
      <c r="M13" s="50">
        <f t="shared" si="0"/>
        <v>25888</v>
      </c>
      <c r="N13" s="50">
        <f t="shared" si="2"/>
        <v>0</v>
      </c>
    </row>
    <row r="14" spans="1:15" ht="36" customHeight="1">
      <c r="A14" s="11">
        <v>754</v>
      </c>
      <c r="B14" s="18" t="s">
        <v>29</v>
      </c>
      <c r="C14" s="57">
        <v>646400</v>
      </c>
      <c r="D14" s="57"/>
      <c r="E14" s="57"/>
      <c r="F14" s="57">
        <f>C14-D14+E14</f>
        <v>646400</v>
      </c>
      <c r="G14" s="57">
        <f>F14-L14</f>
        <v>637400</v>
      </c>
      <c r="H14" s="57"/>
      <c r="I14" s="57"/>
      <c r="J14" s="57">
        <v>169000</v>
      </c>
      <c r="K14" s="58"/>
      <c r="L14" s="57">
        <v>9000</v>
      </c>
      <c r="M14" s="50">
        <f>G14+L14</f>
        <v>646400</v>
      </c>
      <c r="N14" s="50">
        <f t="shared" si="2"/>
        <v>0</v>
      </c>
      <c r="O14" s="23"/>
    </row>
    <row r="15" spans="1:14" ht="87.75" customHeight="1">
      <c r="A15" s="11">
        <v>756</v>
      </c>
      <c r="B15" s="18" t="s">
        <v>43</v>
      </c>
      <c r="C15" s="57">
        <v>210000</v>
      </c>
      <c r="D15" s="57"/>
      <c r="E15" s="57"/>
      <c r="F15" s="57">
        <f t="shared" si="1"/>
        <v>210000</v>
      </c>
      <c r="G15" s="57">
        <f>F15</f>
        <v>210000</v>
      </c>
      <c r="H15" s="57">
        <v>150000</v>
      </c>
      <c r="I15" s="58"/>
      <c r="J15" s="58"/>
      <c r="K15" s="58"/>
      <c r="L15" s="58"/>
      <c r="M15" s="50">
        <f t="shared" si="0"/>
        <v>210000</v>
      </c>
      <c r="N15" s="50">
        <f t="shared" si="2"/>
        <v>0</v>
      </c>
    </row>
    <row r="16" spans="1:14" ht="18" customHeight="1">
      <c r="A16" s="11">
        <v>757</v>
      </c>
      <c r="B16" s="18" t="s">
        <v>15</v>
      </c>
      <c r="C16" s="57">
        <v>1437693</v>
      </c>
      <c r="D16" s="57"/>
      <c r="E16" s="57"/>
      <c r="F16" s="59">
        <f t="shared" si="1"/>
        <v>1437693</v>
      </c>
      <c r="G16" s="57">
        <f>F16</f>
        <v>1437693</v>
      </c>
      <c r="H16" s="58"/>
      <c r="I16" s="58"/>
      <c r="J16" s="58"/>
      <c r="K16" s="95">
        <f>G16</f>
        <v>1437693</v>
      </c>
      <c r="L16" s="58"/>
      <c r="M16" s="50">
        <f t="shared" si="0"/>
        <v>1437693</v>
      </c>
      <c r="N16" s="50">
        <f t="shared" si="2"/>
        <v>0</v>
      </c>
    </row>
    <row r="17" spans="1:14" ht="21" customHeight="1">
      <c r="A17" s="11">
        <v>758</v>
      </c>
      <c r="B17" s="18" t="s">
        <v>16</v>
      </c>
      <c r="C17" s="57">
        <v>7951574</v>
      </c>
      <c r="D17" s="57">
        <v>742000</v>
      </c>
      <c r="E17" s="58"/>
      <c r="F17" s="57">
        <f t="shared" si="1"/>
        <v>7209574</v>
      </c>
      <c r="G17" s="57">
        <f>F17</f>
        <v>7209574</v>
      </c>
      <c r="H17" s="58"/>
      <c r="I17" s="58"/>
      <c r="J17" s="58"/>
      <c r="K17" s="58"/>
      <c r="L17" s="58"/>
      <c r="M17" s="50">
        <f t="shared" si="0"/>
        <v>7209574</v>
      </c>
      <c r="N17" s="50">
        <f t="shared" si="2"/>
        <v>0</v>
      </c>
    </row>
    <row r="18" spans="1:15" ht="18.75" customHeight="1">
      <c r="A18" s="11">
        <v>801</v>
      </c>
      <c r="B18" s="18" t="s">
        <v>17</v>
      </c>
      <c r="C18" s="57">
        <v>56906133</v>
      </c>
      <c r="D18" s="57"/>
      <c r="E18" s="57">
        <v>317500</v>
      </c>
      <c r="F18" s="57">
        <f>C18-D18+E18</f>
        <v>57223633</v>
      </c>
      <c r="G18" s="57">
        <f>F18-L18</f>
        <v>35890333</v>
      </c>
      <c r="H18" s="57">
        <v>15253057</v>
      </c>
      <c r="I18" s="57">
        <v>3183138</v>
      </c>
      <c r="J18" s="57">
        <v>8841592</v>
      </c>
      <c r="K18" s="58"/>
      <c r="L18" s="57">
        <v>21333300</v>
      </c>
      <c r="M18" s="50">
        <f t="shared" si="0"/>
        <v>57223633</v>
      </c>
      <c r="N18" s="50">
        <f t="shared" si="2"/>
        <v>0</v>
      </c>
      <c r="O18" s="23"/>
    </row>
    <row r="19" spans="1:14" ht="12.75" customHeight="1">
      <c r="A19" s="5"/>
      <c r="B19" s="47"/>
      <c r="C19" s="62"/>
      <c r="D19" s="62"/>
      <c r="E19" s="62"/>
      <c r="F19" s="62"/>
      <c r="G19" s="62"/>
      <c r="H19" s="64"/>
      <c r="I19" s="64"/>
      <c r="J19" s="64"/>
      <c r="K19" s="64"/>
      <c r="L19" s="64"/>
      <c r="M19" s="23"/>
      <c r="N19" s="50"/>
    </row>
    <row r="20" spans="1:14" ht="12.75" customHeight="1">
      <c r="A20" s="5"/>
      <c r="B20" s="47"/>
      <c r="C20" s="62"/>
      <c r="D20" s="62"/>
      <c r="E20" s="62"/>
      <c r="F20" s="62"/>
      <c r="G20" s="62"/>
      <c r="H20" s="134"/>
      <c r="I20" s="135"/>
      <c r="J20" s="64"/>
      <c r="K20" s="64"/>
      <c r="L20" s="64"/>
      <c r="M20" s="23"/>
      <c r="N20" s="50"/>
    </row>
    <row r="21" spans="1:14" ht="12.75" customHeight="1">
      <c r="A21" s="5"/>
      <c r="B21" s="47"/>
      <c r="C21" s="62"/>
      <c r="D21" s="62"/>
      <c r="E21" s="62"/>
      <c r="F21" s="62"/>
      <c r="G21" s="62"/>
      <c r="H21" s="64"/>
      <c r="I21" s="64"/>
      <c r="J21" s="64"/>
      <c r="K21" s="64"/>
      <c r="L21" s="64"/>
      <c r="M21" s="23"/>
      <c r="N21" s="50"/>
    </row>
    <row r="22" spans="1:14" ht="12.75" customHeight="1">
      <c r="A22" s="5"/>
      <c r="B22" s="47"/>
      <c r="C22" s="62"/>
      <c r="D22" s="62"/>
      <c r="E22" s="62"/>
      <c r="F22" s="62"/>
      <c r="G22" s="62"/>
      <c r="H22" s="64"/>
      <c r="I22" s="64"/>
      <c r="J22" s="64"/>
      <c r="K22" s="64"/>
      <c r="L22" s="64"/>
      <c r="M22" s="23"/>
      <c r="N22" s="50"/>
    </row>
    <row r="23" spans="1:14" ht="6.75" customHeight="1">
      <c r="A23" s="5"/>
      <c r="B23" s="5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23"/>
      <c r="N23" s="50"/>
    </row>
    <row r="24" spans="1:14" ht="12.75" customHeight="1">
      <c r="A24" s="99" t="s">
        <v>54</v>
      </c>
      <c r="B24" s="99" t="s">
        <v>0</v>
      </c>
      <c r="C24" s="138" t="str">
        <f>C3</f>
        <v>Plan po zmianach  26.03.2009</v>
      </c>
      <c r="D24" s="117" t="s">
        <v>26</v>
      </c>
      <c r="E24" s="118"/>
      <c r="F24" s="138" t="str">
        <f>F3</f>
        <v>Plan po zmianach  04.2009</v>
      </c>
      <c r="G24" s="141" t="s">
        <v>61</v>
      </c>
      <c r="H24" s="141"/>
      <c r="I24" s="141"/>
      <c r="J24" s="141"/>
      <c r="K24" s="141"/>
      <c r="L24" s="141"/>
      <c r="M24" s="23"/>
      <c r="N24" s="50"/>
    </row>
    <row r="25" spans="1:14" ht="12.75" customHeight="1">
      <c r="A25" s="100"/>
      <c r="B25" s="100"/>
      <c r="C25" s="139"/>
      <c r="D25" s="119"/>
      <c r="E25" s="120"/>
      <c r="F25" s="139"/>
      <c r="G25" s="142" t="s">
        <v>63</v>
      </c>
      <c r="H25" s="142" t="s">
        <v>62</v>
      </c>
      <c r="I25" s="142"/>
      <c r="J25" s="142"/>
      <c r="K25" s="142"/>
      <c r="L25" s="142" t="s">
        <v>67</v>
      </c>
      <c r="M25" s="23"/>
      <c r="N25" s="50"/>
    </row>
    <row r="26" spans="1:14" ht="38.25" customHeight="1">
      <c r="A26" s="101"/>
      <c r="B26" s="101"/>
      <c r="C26" s="140"/>
      <c r="D26" s="49" t="s">
        <v>68</v>
      </c>
      <c r="E26" s="49" t="s">
        <v>69</v>
      </c>
      <c r="F26" s="140"/>
      <c r="G26" s="142"/>
      <c r="H26" s="65" t="s">
        <v>64</v>
      </c>
      <c r="I26" s="65" t="s">
        <v>71</v>
      </c>
      <c r="J26" s="65" t="s">
        <v>65</v>
      </c>
      <c r="K26" s="65" t="s">
        <v>72</v>
      </c>
      <c r="L26" s="142"/>
      <c r="M26" s="23"/>
      <c r="N26" s="50"/>
    </row>
    <row r="27" spans="1:15" ht="18.75" customHeight="1">
      <c r="A27" s="11">
        <v>851</v>
      </c>
      <c r="B27" s="18" t="s">
        <v>18</v>
      </c>
      <c r="C27" s="57">
        <v>2750000</v>
      </c>
      <c r="D27" s="57"/>
      <c r="E27" s="57"/>
      <c r="F27" s="57">
        <f aca="true" t="shared" si="3" ref="F27:F34">C27-D27+E27</f>
        <v>2750000</v>
      </c>
      <c r="G27" s="57">
        <f>F27-L27</f>
        <v>2750000</v>
      </c>
      <c r="H27" s="57">
        <v>93500</v>
      </c>
      <c r="I27" s="57">
        <v>3300</v>
      </c>
      <c r="J27" s="57">
        <v>45000</v>
      </c>
      <c r="K27" s="58"/>
      <c r="L27" s="57">
        <v>0</v>
      </c>
      <c r="M27" s="23">
        <f aca="true" t="shared" si="4" ref="M27:M33">G27+L27</f>
        <v>2750000</v>
      </c>
      <c r="N27" s="50">
        <f>F27-M27</f>
        <v>0</v>
      </c>
      <c r="O27" s="23"/>
    </row>
    <row r="28" spans="1:15" ht="14.25" customHeight="1">
      <c r="A28" s="39">
        <v>852</v>
      </c>
      <c r="B28" s="40" t="s">
        <v>19</v>
      </c>
      <c r="C28" s="55">
        <v>4410355</v>
      </c>
      <c r="D28" s="55">
        <v>79000</v>
      </c>
      <c r="E28" s="55">
        <v>79000</v>
      </c>
      <c r="F28" s="57">
        <f t="shared" si="3"/>
        <v>4410355</v>
      </c>
      <c r="G28" s="55">
        <f>F28-L28</f>
        <v>4407855</v>
      </c>
      <c r="H28" s="55">
        <v>805809</v>
      </c>
      <c r="I28" s="55">
        <v>191056</v>
      </c>
      <c r="J28" s="60"/>
      <c r="K28" s="60"/>
      <c r="L28" s="55">
        <v>2500</v>
      </c>
      <c r="M28" s="23">
        <f t="shared" si="4"/>
        <v>4410355</v>
      </c>
      <c r="N28" s="50">
        <f aca="true" t="shared" si="5" ref="N28:N33">F28-M28</f>
        <v>0</v>
      </c>
      <c r="O28" s="23"/>
    </row>
    <row r="29" spans="1:15" ht="32.25" customHeight="1">
      <c r="A29" s="39">
        <v>854</v>
      </c>
      <c r="B29" s="40" t="s">
        <v>20</v>
      </c>
      <c r="C29" s="55">
        <v>1350781</v>
      </c>
      <c r="D29" s="56"/>
      <c r="E29" s="56"/>
      <c r="F29" s="57">
        <f t="shared" si="3"/>
        <v>1350781</v>
      </c>
      <c r="G29" s="55">
        <f>F29</f>
        <v>1350781</v>
      </c>
      <c r="H29" s="55">
        <v>810290</v>
      </c>
      <c r="I29" s="55">
        <v>189208</v>
      </c>
      <c r="J29" s="60"/>
      <c r="K29" s="60"/>
      <c r="L29" s="60"/>
      <c r="M29" s="23">
        <f t="shared" si="4"/>
        <v>1350781</v>
      </c>
      <c r="N29" s="50">
        <f t="shared" si="5"/>
        <v>0</v>
      </c>
      <c r="O29" s="23"/>
    </row>
    <row r="30" spans="1:15" ht="28.5" customHeight="1">
      <c r="A30" s="39">
        <v>900</v>
      </c>
      <c r="B30" s="40" t="s">
        <v>21</v>
      </c>
      <c r="C30" s="55">
        <v>2244788</v>
      </c>
      <c r="D30" s="56"/>
      <c r="E30" s="56">
        <v>84299</v>
      </c>
      <c r="F30" s="57">
        <f t="shared" si="3"/>
        <v>2329087</v>
      </c>
      <c r="G30" s="55">
        <f>F30-L30</f>
        <v>2143059</v>
      </c>
      <c r="H30" s="60"/>
      <c r="I30" s="60"/>
      <c r="J30" s="60"/>
      <c r="K30" s="60"/>
      <c r="L30" s="55">
        <v>186028</v>
      </c>
      <c r="M30" s="23">
        <f t="shared" si="4"/>
        <v>2329087</v>
      </c>
      <c r="N30" s="50">
        <f t="shared" si="5"/>
        <v>0</v>
      </c>
      <c r="O30" s="23"/>
    </row>
    <row r="31" spans="1:15" ht="27.75" customHeight="1">
      <c r="A31" s="39">
        <v>921</v>
      </c>
      <c r="B31" s="40" t="s">
        <v>22</v>
      </c>
      <c r="C31" s="55">
        <v>2927780</v>
      </c>
      <c r="D31" s="55"/>
      <c r="E31" s="55">
        <v>300426</v>
      </c>
      <c r="F31" s="57">
        <f t="shared" si="3"/>
        <v>3228206</v>
      </c>
      <c r="G31" s="55">
        <f>F31-L31</f>
        <v>2198426</v>
      </c>
      <c r="H31" s="60"/>
      <c r="I31" s="60"/>
      <c r="J31" s="55">
        <f>G31</f>
        <v>2198426</v>
      </c>
      <c r="K31" s="60"/>
      <c r="L31" s="55">
        <v>1029780</v>
      </c>
      <c r="M31" s="23">
        <f t="shared" si="4"/>
        <v>3228206</v>
      </c>
      <c r="N31" s="50">
        <f t="shared" si="5"/>
        <v>0</v>
      </c>
      <c r="O31" s="23"/>
    </row>
    <row r="32" spans="1:15" ht="16.5" customHeight="1">
      <c r="A32" s="39">
        <v>926</v>
      </c>
      <c r="B32" s="40" t="s">
        <v>23</v>
      </c>
      <c r="C32" s="55">
        <v>1535200</v>
      </c>
      <c r="D32" s="55"/>
      <c r="E32" s="55">
        <v>99949</v>
      </c>
      <c r="F32" s="57">
        <f t="shared" si="3"/>
        <v>1635149</v>
      </c>
      <c r="G32" s="55">
        <f>F32-L32</f>
        <v>1535149</v>
      </c>
      <c r="H32" s="55">
        <v>299800</v>
      </c>
      <c r="I32" s="55">
        <v>43000</v>
      </c>
      <c r="J32" s="55">
        <v>315000</v>
      </c>
      <c r="K32" s="60"/>
      <c r="L32" s="55">
        <v>100000</v>
      </c>
      <c r="M32" s="23">
        <f t="shared" si="4"/>
        <v>1635149</v>
      </c>
      <c r="N32" s="50">
        <f t="shared" si="5"/>
        <v>0</v>
      </c>
      <c r="O32" s="23"/>
    </row>
    <row r="33" spans="1:15" ht="18" customHeight="1">
      <c r="A33" s="20" t="s">
        <v>33</v>
      </c>
      <c r="B33" s="21" t="s">
        <v>40</v>
      </c>
      <c r="C33" s="66">
        <f>SUM(C6:C32)</f>
        <v>143492202</v>
      </c>
      <c r="D33" s="66">
        <f>SUM(D6:D18,D27:D32)</f>
        <v>821000</v>
      </c>
      <c r="E33" s="66">
        <f>SUM(E6:E18,E27:E32)</f>
        <v>2850366</v>
      </c>
      <c r="F33" s="66">
        <f t="shared" si="3"/>
        <v>145521568</v>
      </c>
      <c r="G33" s="67">
        <f aca="true" t="shared" si="6" ref="G33:L33">SUM(G6:G18,G27:G32)</f>
        <v>78501562</v>
      </c>
      <c r="H33" s="67">
        <f t="shared" si="6"/>
        <v>22368424</v>
      </c>
      <c r="I33" s="67">
        <f t="shared" si="6"/>
        <v>4569372</v>
      </c>
      <c r="J33" s="67">
        <f>SUM(J6:J18,J27:J32)</f>
        <v>12891238</v>
      </c>
      <c r="K33" s="67">
        <f t="shared" si="6"/>
        <v>1437693</v>
      </c>
      <c r="L33" s="67">
        <f t="shared" si="6"/>
        <v>67020006</v>
      </c>
      <c r="M33" s="23">
        <f t="shared" si="4"/>
        <v>145521568</v>
      </c>
      <c r="N33" s="50">
        <f t="shared" si="5"/>
        <v>0</v>
      </c>
      <c r="O33" s="23"/>
    </row>
    <row r="34" spans="1:14" ht="24" customHeight="1">
      <c r="A34" s="6" t="s">
        <v>38</v>
      </c>
      <c r="B34" s="18" t="s">
        <v>39</v>
      </c>
      <c r="C34" s="68">
        <v>3319814</v>
      </c>
      <c r="D34" s="68"/>
      <c r="E34" s="68">
        <v>143500</v>
      </c>
      <c r="F34" s="69">
        <f t="shared" si="3"/>
        <v>3463314</v>
      </c>
      <c r="G34" s="104"/>
      <c r="H34" s="137"/>
      <c r="I34" s="61"/>
      <c r="J34" s="61"/>
      <c r="K34" s="61"/>
      <c r="L34" s="61"/>
      <c r="M34" s="23">
        <f>SUM(F6:F18,F27:F32)</f>
        <v>145521568</v>
      </c>
      <c r="N34" s="50"/>
    </row>
    <row r="35" spans="1:14" ht="18" customHeight="1">
      <c r="A35" s="20" t="s">
        <v>34</v>
      </c>
      <c r="B35" s="21" t="s">
        <v>41</v>
      </c>
      <c r="C35" s="66">
        <f>C34</f>
        <v>3319814</v>
      </c>
      <c r="D35" s="66">
        <f>D34</f>
        <v>0</v>
      </c>
      <c r="E35" s="66">
        <f>E34</f>
        <v>143500</v>
      </c>
      <c r="F35" s="66">
        <f>F34</f>
        <v>3463314</v>
      </c>
      <c r="G35" s="70"/>
      <c r="H35" s="70"/>
      <c r="I35" s="61"/>
      <c r="J35" s="61"/>
      <c r="K35" s="61"/>
      <c r="L35" s="61"/>
      <c r="N35" s="87"/>
    </row>
    <row r="36" spans="1:12" ht="44.25" customHeight="1">
      <c r="A36" s="48" t="s">
        <v>37</v>
      </c>
      <c r="B36" s="51" t="s">
        <v>42</v>
      </c>
      <c r="C36" s="71">
        <f>C33+C35</f>
        <v>146812016</v>
      </c>
      <c r="D36" s="71">
        <f>D33+D35</f>
        <v>821000</v>
      </c>
      <c r="E36" s="71">
        <f>E33+E35</f>
        <v>2993866</v>
      </c>
      <c r="F36" s="71">
        <f>C36-D36+E36</f>
        <v>148984882</v>
      </c>
      <c r="G36" s="72"/>
      <c r="H36" s="72"/>
      <c r="I36" s="61"/>
      <c r="J36" s="102"/>
      <c r="K36" s="103"/>
      <c r="L36" s="61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mergeCells count="22">
    <mergeCell ref="J36:K36"/>
    <mergeCell ref="G34:H34"/>
    <mergeCell ref="A24:A26"/>
    <mergeCell ref="B24:B26"/>
    <mergeCell ref="C24:C26"/>
    <mergeCell ref="F24:F26"/>
    <mergeCell ref="G24:L24"/>
    <mergeCell ref="G25:G26"/>
    <mergeCell ref="H25:K25"/>
    <mergeCell ref="L25:L26"/>
    <mergeCell ref="C3:C5"/>
    <mergeCell ref="A1:C1"/>
    <mergeCell ref="A3:A5"/>
    <mergeCell ref="B3:B5"/>
    <mergeCell ref="D24:E25"/>
    <mergeCell ref="G3:L3"/>
    <mergeCell ref="G4:G5"/>
    <mergeCell ref="H4:K4"/>
    <mergeCell ref="L4:L5"/>
    <mergeCell ref="F3:F5"/>
    <mergeCell ref="D3:E4"/>
    <mergeCell ref="H20:I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2009-04-23T07:42:48Z</cp:lastPrinted>
  <dcterms:created xsi:type="dcterms:W3CDTF">2004-08-03T08:26:30Z</dcterms:created>
  <dcterms:modified xsi:type="dcterms:W3CDTF">2009-04-23T07:44:07Z</dcterms:modified>
  <cp:category/>
  <cp:version/>
  <cp:contentType/>
  <cp:contentStatus/>
</cp:coreProperties>
</file>