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'Arkusz1'!$10:$11</definedName>
  </definedNames>
  <calcPr fullCalcOnLoad="1"/>
</workbook>
</file>

<file path=xl/sharedStrings.xml><?xml version="1.0" encoding="utf-8"?>
<sst xmlns="http://schemas.openxmlformats.org/spreadsheetml/2006/main" count="69" uniqueCount="59">
  <si>
    <t>Lp.</t>
  </si>
  <si>
    <t>Treść</t>
  </si>
  <si>
    <t>Plan po zmianach</t>
  </si>
  <si>
    <t>% wykonanie planu</t>
  </si>
  <si>
    <t>I</t>
  </si>
  <si>
    <t>Przychody</t>
  </si>
  <si>
    <t>1.</t>
  </si>
  <si>
    <t>Dotacja podmiotowa z budżetu gminy</t>
  </si>
  <si>
    <t>w tym:</t>
  </si>
  <si>
    <t>2.</t>
  </si>
  <si>
    <t>3.</t>
  </si>
  <si>
    <t>4.</t>
  </si>
  <si>
    <t>5.</t>
  </si>
  <si>
    <t>Przychody pochodzące z realizacji działalności statutowej i inne</t>
  </si>
  <si>
    <t>II</t>
  </si>
  <si>
    <t>Koszty ogółem</t>
  </si>
  <si>
    <t>Wynagrodzenia ogółem</t>
  </si>
  <si>
    <t>Składki na ubezpieczenia społeczne i Fundusz Pracy</t>
  </si>
  <si>
    <t>Stałe koszty utrzymania instytucji</t>
  </si>
  <si>
    <t>Media (gaz, energia, woda, ścieki)</t>
  </si>
  <si>
    <t>Pozostałe koszty utrzymania</t>
  </si>
  <si>
    <t>Remonty bieżące</t>
  </si>
  <si>
    <t>Internet i telefony</t>
  </si>
  <si>
    <t>Pozostałe usługi</t>
  </si>
  <si>
    <t>Podróże służbowe</t>
  </si>
  <si>
    <t xml:space="preserve">Ubezpieczenia </t>
  </si>
  <si>
    <t>Stan środków pieniężnych na początek roku</t>
  </si>
  <si>
    <t>(nazwa jednostki której mowa w art.9 pkt 10 i 13 ustawy z dnia 27 sierpnia 2009r. o finansach publicznych,</t>
  </si>
  <si>
    <t>dla których organem założycielskim jest Gmina Lesznowola)</t>
  </si>
  <si>
    <t>Wynagrodzenia osobowe</t>
  </si>
  <si>
    <t>Koszty BHP, usługi medyczne</t>
  </si>
  <si>
    <t>Szkolenia i studia</t>
  </si>
  <si>
    <t>Wójta Gminy Lesznowola</t>
  </si>
  <si>
    <t>Stan środków pieniężnych na koniec  okresu sprawozdawczego</t>
  </si>
  <si>
    <t>kapitalizacja rachunku bankowego</t>
  </si>
  <si>
    <t xml:space="preserve">Książki </t>
  </si>
  <si>
    <t>Pozostałe zakupy w tym pogotowie kasowe</t>
  </si>
  <si>
    <t xml:space="preserve">Ubezpieczenia społeczne i inne świadczenia </t>
  </si>
  <si>
    <t>Odpisy na ZFŚS</t>
  </si>
  <si>
    <t>z tym:</t>
  </si>
  <si>
    <t xml:space="preserve">Sprawozdanie z wykonania planu finansowego </t>
  </si>
  <si>
    <t>Przychody z budżetu państwa (dotacja Biblioteka Narodowa)</t>
  </si>
  <si>
    <t>Inne koszty</t>
  </si>
  <si>
    <t>Należności ogółem</t>
  </si>
  <si>
    <t>w tym: wymagalne</t>
  </si>
  <si>
    <t>6.</t>
  </si>
  <si>
    <t>7.</t>
  </si>
  <si>
    <t>Zobowiązania ogółem</t>
  </si>
  <si>
    <t>8.</t>
  </si>
  <si>
    <t>Prowizja US</t>
  </si>
  <si>
    <t>Pozostałe opłaty</t>
  </si>
  <si>
    <t>Mylne wypłaty</t>
  </si>
  <si>
    <t>Załącznik Nr 11</t>
  </si>
  <si>
    <t>Gminnej Biblioteki Publicznej  za 2018 rok</t>
  </si>
  <si>
    <t>Wykonanie za                 2018 rok</t>
  </si>
  <si>
    <t>usługi ksero</t>
  </si>
  <si>
    <t>Przychody z budżetu (dotacja Województwo Mazowieckie)</t>
  </si>
  <si>
    <t>do Zarządzenia Nr 37/2019</t>
  </si>
  <si>
    <t>z dnia  27 marca 2019r.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</si>
</sst>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0"/>
    <numFmt numFmtId="166" formatCode="#,##0.0"/>
  </numFmts>
  <fonts count="51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0"/>
      <name val="Arial CE"/>
      <family val="0"/>
    </font>
    <font>
      <b/>
      <u val="single"/>
      <sz val="12"/>
      <name val="Arial CE"/>
      <family val="2"/>
    </font>
    <font>
      <b/>
      <sz val="10"/>
      <name val="Arial CE"/>
      <family val="2"/>
    </font>
    <font>
      <sz val="13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sz val="12"/>
      <name val="Cambria"/>
      <family val="1"/>
    </font>
    <font>
      <b/>
      <sz val="8"/>
      <name val="Cambria"/>
      <family val="1"/>
    </font>
    <font>
      <b/>
      <u val="single"/>
      <sz val="12"/>
      <name val="Cambria"/>
      <family val="1"/>
    </font>
    <font>
      <b/>
      <sz val="9"/>
      <name val="Cambria"/>
      <family val="1"/>
    </font>
    <font>
      <sz val="11"/>
      <name val="Cambria"/>
      <family val="1"/>
    </font>
    <font>
      <b/>
      <sz val="13"/>
      <name val="Cambria"/>
      <family val="1"/>
    </font>
    <font>
      <sz val="13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51" applyFont="1" applyAlignment="1">
      <alignment horizontal="left" vertical="center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0" fontId="28" fillId="0" borderId="0" xfId="0" applyFont="1" applyAlignment="1">
      <alignment vertical="center"/>
    </xf>
    <xf numFmtId="0" fontId="24" fillId="0" borderId="0" xfId="51" applyFont="1" applyAlignment="1">
      <alignment horizontal="left" vertical="center"/>
      <protection/>
    </xf>
    <xf numFmtId="0" fontId="27" fillId="0" borderId="0" xfId="0" applyFont="1" applyAlignment="1">
      <alignment vertical="center"/>
    </xf>
    <xf numFmtId="0" fontId="27" fillId="0" borderId="0" xfId="0" applyFont="1" applyAlignment="1">
      <alignment wrapText="1"/>
    </xf>
    <xf numFmtId="0" fontId="24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4" fontId="27" fillId="0" borderId="10" xfId="0" applyNumberFormat="1" applyFont="1" applyBorder="1" applyAlignment="1">
      <alignment vertical="center" wrapText="1"/>
    </xf>
    <xf numFmtId="2" fontId="27" fillId="0" borderId="10" xfId="0" applyNumberFormat="1" applyFont="1" applyBorder="1" applyAlignment="1">
      <alignment vertical="center" wrapText="1"/>
    </xf>
    <xf numFmtId="0" fontId="29" fillId="0" borderId="0" xfId="51" applyFont="1" applyAlignment="1">
      <alignment vertical="center"/>
      <protection/>
    </xf>
    <xf numFmtId="0" fontId="24" fillId="0" borderId="0" xfId="51" applyFont="1" applyAlignment="1">
      <alignment vertical="center"/>
      <protection/>
    </xf>
    <xf numFmtId="0" fontId="24" fillId="0" borderId="0" xfId="51" applyFont="1" applyAlignment="1">
      <alignment horizontal="left" vertical="center"/>
      <protection/>
    </xf>
    <xf numFmtId="0" fontId="5" fillId="0" borderId="0" xfId="51" applyFont="1" applyAlignment="1">
      <alignment vertical="center"/>
      <protection/>
    </xf>
    <xf numFmtId="0" fontId="25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2" fontId="27" fillId="33" borderId="10" xfId="0" applyNumberFormat="1" applyFont="1" applyFill="1" applyBorder="1" applyAlignment="1">
      <alignment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vertical="center" wrapText="1"/>
    </xf>
    <xf numFmtId="4" fontId="27" fillId="2" borderId="10" xfId="0" applyNumberFormat="1" applyFont="1" applyFill="1" applyBorder="1" applyAlignment="1">
      <alignment vertical="center" wrapText="1"/>
    </xf>
    <xf numFmtId="2" fontId="27" fillId="2" borderId="10" xfId="0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/>
    </xf>
    <xf numFmtId="0" fontId="27" fillId="0" borderId="10" xfId="0" applyFont="1" applyBorder="1" applyAlignment="1">
      <alignment/>
    </xf>
    <xf numFmtId="2" fontId="23" fillId="0" borderId="10" xfId="0" applyNumberFormat="1" applyFont="1" applyBorder="1" applyAlignment="1">
      <alignment/>
    </xf>
    <xf numFmtId="0" fontId="31" fillId="0" borderId="10" xfId="0" applyFont="1" applyBorder="1" applyAlignment="1">
      <alignment/>
    </xf>
    <xf numFmtId="3" fontId="24" fillId="33" borderId="10" xfId="0" applyNumberFormat="1" applyFont="1" applyFill="1" applyBorder="1" applyAlignment="1">
      <alignment vertical="center" wrapText="1"/>
    </xf>
    <xf numFmtId="3" fontId="27" fillId="0" borderId="10" xfId="0" applyNumberFormat="1" applyFont="1" applyBorder="1" applyAlignment="1">
      <alignment vertical="center" wrapText="1"/>
    </xf>
    <xf numFmtId="3" fontId="27" fillId="2" borderId="10" xfId="0" applyNumberFormat="1" applyFont="1" applyFill="1" applyBorder="1" applyAlignment="1">
      <alignment vertical="center" wrapText="1"/>
    </xf>
    <xf numFmtId="3" fontId="24" fillId="0" borderId="10" xfId="0" applyNumberFormat="1" applyFont="1" applyBorder="1" applyAlignment="1">
      <alignment vertical="center" wrapText="1"/>
    </xf>
    <xf numFmtId="3" fontId="27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0" fontId="5" fillId="0" borderId="0" xfId="51" applyFont="1" applyAlignment="1">
      <alignment horizontal="left" vertical="center"/>
      <protection/>
    </xf>
    <xf numFmtId="0" fontId="4" fillId="0" borderId="0" xfId="51" applyFont="1" applyAlignment="1">
      <alignment vertical="center"/>
      <protection/>
    </xf>
    <xf numFmtId="0" fontId="28" fillId="0" borderId="0" xfId="0" applyFont="1" applyAlignment="1">
      <alignment horizontal="left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4" fontId="5" fillId="0" borderId="0" xfId="51" applyNumberFormat="1" applyFont="1" applyAlignment="1">
      <alignment horizontal="left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26">
      <selection activeCell="G11" sqref="G11"/>
    </sheetView>
  </sheetViews>
  <sheetFormatPr defaultColWidth="9.140625" defaultRowHeight="12.75"/>
  <cols>
    <col min="1" max="1" width="3.28125" style="0" customWidth="1"/>
    <col min="2" max="2" width="41.8515625" style="0" customWidth="1"/>
    <col min="3" max="3" width="15.8515625" style="0" customWidth="1"/>
    <col min="4" max="4" width="16.00390625" style="0" customWidth="1"/>
    <col min="5" max="5" width="9.8515625" style="0" customWidth="1"/>
    <col min="7" max="7" width="10.140625" style="0" bestFit="1" customWidth="1"/>
  </cols>
  <sheetData>
    <row r="1" spans="1:9" ht="15.75">
      <c r="A1" s="2"/>
      <c r="B1" s="9"/>
      <c r="C1" s="9"/>
      <c r="D1" s="20" t="s">
        <v>52</v>
      </c>
      <c r="E1" s="20"/>
      <c r="F1" s="20"/>
      <c r="G1" s="47"/>
      <c r="H1" s="47"/>
      <c r="I1" s="47"/>
    </row>
    <row r="2" spans="1:9" ht="15.75">
      <c r="A2" s="2"/>
      <c r="B2" s="9"/>
      <c r="C2" s="9"/>
      <c r="D2" s="51" t="s">
        <v>57</v>
      </c>
      <c r="E2" s="52"/>
      <c r="F2" s="21"/>
      <c r="G2" s="23"/>
      <c r="H2" s="23"/>
      <c r="I2" s="23"/>
    </row>
    <row r="3" spans="1:9" ht="15.75">
      <c r="A3" s="2"/>
      <c r="B3" s="9"/>
      <c r="C3" s="9"/>
      <c r="D3" s="24" t="s">
        <v>32</v>
      </c>
      <c r="E3" s="22"/>
      <c r="F3" s="22"/>
      <c r="G3" s="46"/>
      <c r="H3" s="46"/>
      <c r="I3" s="46"/>
    </row>
    <row r="4" spans="1:9" ht="15.75">
      <c r="A4" s="2"/>
      <c r="B4" s="9"/>
      <c r="C4" s="9"/>
      <c r="D4" s="51" t="s">
        <v>58</v>
      </c>
      <c r="E4" s="52"/>
      <c r="F4" s="22"/>
      <c r="G4" s="1"/>
      <c r="H4" s="1"/>
      <c r="I4" s="1"/>
    </row>
    <row r="5" spans="1:10" ht="17.25" customHeight="1">
      <c r="A5" s="11"/>
      <c r="B5" s="53" t="s">
        <v>40</v>
      </c>
      <c r="C5" s="50"/>
      <c r="D5" s="54"/>
      <c r="E5" s="54"/>
      <c r="F5" s="13"/>
      <c r="G5" s="24"/>
      <c r="H5" s="24"/>
      <c r="I5" s="24"/>
      <c r="J5" s="24"/>
    </row>
    <row r="6" spans="1:10" ht="17.25" customHeight="1">
      <c r="A6" s="2"/>
      <c r="B6" s="49" t="s">
        <v>53</v>
      </c>
      <c r="C6" s="50"/>
      <c r="D6" s="50"/>
      <c r="E6" s="50"/>
      <c r="F6" s="13"/>
      <c r="G6" s="24"/>
      <c r="H6" s="24"/>
      <c r="I6" s="24"/>
      <c r="J6" s="24"/>
    </row>
    <row r="7" spans="1:10" ht="14.25" customHeight="1">
      <c r="A7" s="10"/>
      <c r="B7" s="48" t="s">
        <v>27</v>
      </c>
      <c r="C7" s="48"/>
      <c r="D7" s="48"/>
      <c r="E7" s="48"/>
      <c r="F7" s="13"/>
      <c r="G7" s="24"/>
      <c r="H7" s="24"/>
      <c r="I7" s="24"/>
      <c r="J7" s="24"/>
    </row>
    <row r="8" spans="1:9" ht="14.25" customHeight="1">
      <c r="A8" s="3"/>
      <c r="B8" s="12" t="s">
        <v>28</v>
      </c>
      <c r="C8" s="4"/>
      <c r="D8" s="22"/>
      <c r="E8" s="22"/>
      <c r="F8" s="13"/>
      <c r="G8" s="1"/>
      <c r="H8" s="1"/>
      <c r="I8" s="1"/>
    </row>
    <row r="9" spans="1:9" ht="5.25" customHeight="1">
      <c r="A9" s="3"/>
      <c r="B9" s="4"/>
      <c r="C9" s="14"/>
      <c r="D9" s="14"/>
      <c r="E9" s="14"/>
      <c r="F9" s="9"/>
      <c r="G9" s="1"/>
      <c r="H9" s="1"/>
      <c r="I9" s="1"/>
    </row>
    <row r="10" spans="1:9" ht="39" customHeight="1">
      <c r="A10" s="5" t="s">
        <v>0</v>
      </c>
      <c r="B10" s="5" t="s">
        <v>1</v>
      </c>
      <c r="C10" s="26" t="s">
        <v>2</v>
      </c>
      <c r="D10" s="26" t="s">
        <v>54</v>
      </c>
      <c r="E10" s="26" t="s">
        <v>3</v>
      </c>
      <c r="F10" s="15"/>
      <c r="G10" s="55">
        <f>D21+D12-D23</f>
        <v>1888.070000000298</v>
      </c>
      <c r="H10" s="46"/>
      <c r="I10" s="46"/>
    </row>
    <row r="11" spans="1:6" ht="12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15"/>
    </row>
    <row r="12" spans="1:6" ht="15" customHeight="1">
      <c r="A12" s="28" t="s">
        <v>4</v>
      </c>
      <c r="B12" s="29" t="s">
        <v>5</v>
      </c>
      <c r="C12" s="40">
        <f>SUM(C13:C16)</f>
        <v>1254540</v>
      </c>
      <c r="D12" s="30">
        <f>SUM(D13:D16)</f>
        <v>1254547.28</v>
      </c>
      <c r="E12" s="30">
        <f>D12*100/C12</f>
        <v>100.00058029237809</v>
      </c>
      <c r="F12" s="15"/>
    </row>
    <row r="13" spans="1:6" ht="16.5" customHeight="1">
      <c r="A13" s="8" t="s">
        <v>6</v>
      </c>
      <c r="B13" s="17" t="s">
        <v>7</v>
      </c>
      <c r="C13" s="41">
        <v>1200000</v>
      </c>
      <c r="D13" s="18">
        <v>1200000</v>
      </c>
      <c r="E13" s="19">
        <f>D13*100/C13</f>
        <v>100</v>
      </c>
      <c r="F13" s="15"/>
    </row>
    <row r="14" spans="1:6" ht="33" customHeight="1">
      <c r="A14" s="8" t="s">
        <v>9</v>
      </c>
      <c r="B14" s="17" t="s">
        <v>41</v>
      </c>
      <c r="C14" s="41">
        <v>22500</v>
      </c>
      <c r="D14" s="18">
        <v>22500</v>
      </c>
      <c r="E14" s="19">
        <f>D14*100/C14</f>
        <v>100</v>
      </c>
      <c r="F14" s="15"/>
    </row>
    <row r="15" spans="1:6" ht="32.25" customHeight="1">
      <c r="A15" s="8" t="s">
        <v>10</v>
      </c>
      <c r="B15" s="17" t="s">
        <v>56</v>
      </c>
      <c r="C15" s="41">
        <v>30000</v>
      </c>
      <c r="D15" s="18">
        <v>30000</v>
      </c>
      <c r="E15" s="19">
        <f>D15*100/C15</f>
        <v>100</v>
      </c>
      <c r="F15" s="15"/>
    </row>
    <row r="16" spans="1:6" ht="33" customHeight="1">
      <c r="A16" s="32" t="s">
        <v>11</v>
      </c>
      <c r="B16" s="33" t="s">
        <v>13</v>
      </c>
      <c r="C16" s="42">
        <f>C18+C19+C20</f>
        <v>2040</v>
      </c>
      <c r="D16" s="34">
        <f>D18+D19+D20</f>
        <v>2047.28</v>
      </c>
      <c r="E16" s="35">
        <f>D16*100/C16</f>
        <v>100.35686274509804</v>
      </c>
      <c r="F16" s="15"/>
    </row>
    <row r="17" spans="1:6" ht="15.75">
      <c r="A17" s="5"/>
      <c r="B17" s="17" t="s">
        <v>8</v>
      </c>
      <c r="C17" s="41"/>
      <c r="D17" s="18"/>
      <c r="E17" s="19"/>
      <c r="F17" s="15"/>
    </row>
    <row r="18" spans="1:6" ht="15.75" customHeight="1">
      <c r="A18" s="27"/>
      <c r="B18" s="17" t="s">
        <v>34</v>
      </c>
      <c r="C18" s="41">
        <v>1440</v>
      </c>
      <c r="D18" s="18">
        <v>1443.78</v>
      </c>
      <c r="E18" s="19">
        <f>D18*100/C18</f>
        <v>100.2625</v>
      </c>
      <c r="F18" s="15"/>
    </row>
    <row r="19" spans="1:6" ht="15.75" customHeight="1">
      <c r="A19" s="27"/>
      <c r="B19" s="17" t="s">
        <v>49</v>
      </c>
      <c r="C19" s="41">
        <v>190</v>
      </c>
      <c r="D19" s="18">
        <v>194</v>
      </c>
      <c r="E19" s="19">
        <f>D19*100/C19</f>
        <v>102.10526315789474</v>
      </c>
      <c r="F19" s="15"/>
    </row>
    <row r="20" spans="1:6" ht="16.5" customHeight="1">
      <c r="A20" s="5"/>
      <c r="B20" s="17" t="s">
        <v>55</v>
      </c>
      <c r="C20" s="41">
        <v>410</v>
      </c>
      <c r="D20" s="18">
        <v>409.5</v>
      </c>
      <c r="E20" s="17">
        <f>D20*100/C20</f>
        <v>99.8780487804878</v>
      </c>
      <c r="F20" s="15"/>
    </row>
    <row r="21" spans="1:6" ht="32.25" customHeight="1">
      <c r="A21" s="5" t="s">
        <v>12</v>
      </c>
      <c r="B21" s="16" t="s">
        <v>26</v>
      </c>
      <c r="C21" s="43"/>
      <c r="D21" s="7">
        <v>377.85</v>
      </c>
      <c r="E21" s="16"/>
      <c r="F21" s="15"/>
    </row>
    <row r="22" spans="1:6" ht="6" customHeight="1">
      <c r="A22" s="5"/>
      <c r="B22" s="16"/>
      <c r="C22" s="43"/>
      <c r="D22" s="7"/>
      <c r="E22" s="16"/>
      <c r="F22" s="15"/>
    </row>
    <row r="23" spans="1:6" ht="18" customHeight="1">
      <c r="A23" s="28" t="s">
        <v>14</v>
      </c>
      <c r="B23" s="29" t="s">
        <v>15</v>
      </c>
      <c r="C23" s="40">
        <f>C25+C28+C33+C42</f>
        <v>1254540</v>
      </c>
      <c r="D23" s="30">
        <f>D25+D28+D33+D42</f>
        <v>1253037.0599999998</v>
      </c>
      <c r="E23" s="31">
        <f>D23*100/C23</f>
        <v>99.88019991391266</v>
      </c>
      <c r="F23" s="15"/>
    </row>
    <row r="24" spans="1:6" ht="15" customHeight="1">
      <c r="A24" s="5"/>
      <c r="B24" s="16" t="s">
        <v>39</v>
      </c>
      <c r="C24" s="43"/>
      <c r="D24" s="7"/>
      <c r="E24" s="19"/>
      <c r="F24" s="15"/>
    </row>
    <row r="25" spans="1:7" ht="18" customHeight="1">
      <c r="A25" s="8" t="s">
        <v>6</v>
      </c>
      <c r="B25" s="33" t="s">
        <v>16</v>
      </c>
      <c r="C25" s="42">
        <f>C27</f>
        <v>760200</v>
      </c>
      <c r="D25" s="34">
        <f>D27</f>
        <v>760076.44</v>
      </c>
      <c r="E25" s="35">
        <f>D25*100/C25</f>
        <v>99.98374638253091</v>
      </c>
      <c r="F25" s="15"/>
      <c r="G25" s="25"/>
    </row>
    <row r="26" spans="1:6" ht="15.75">
      <c r="A26" s="5"/>
      <c r="B26" s="17" t="s">
        <v>8</v>
      </c>
      <c r="C26" s="41"/>
      <c r="D26" s="18"/>
      <c r="E26" s="19"/>
      <c r="F26" s="15"/>
    </row>
    <row r="27" spans="1:6" ht="18" customHeight="1">
      <c r="A27" s="5"/>
      <c r="B27" s="17" t="s">
        <v>29</v>
      </c>
      <c r="C27" s="41">
        <v>760200</v>
      </c>
      <c r="D27" s="18">
        <v>760076.44</v>
      </c>
      <c r="E27" s="19">
        <f>D27*100/C27</f>
        <v>99.98374638253091</v>
      </c>
      <c r="F27" s="15"/>
    </row>
    <row r="28" spans="1:6" ht="18" customHeight="1">
      <c r="A28" s="8" t="s">
        <v>9</v>
      </c>
      <c r="B28" s="33" t="s">
        <v>18</v>
      </c>
      <c r="C28" s="42">
        <f>C30+C31+C32</f>
        <v>121800</v>
      </c>
      <c r="D28" s="34">
        <f>D30+D31+D32</f>
        <v>121759.81000000001</v>
      </c>
      <c r="E28" s="35">
        <f>D28*100/C28</f>
        <v>99.96700328407226</v>
      </c>
      <c r="F28" s="15"/>
    </row>
    <row r="29" spans="1:6" ht="15" customHeight="1">
      <c r="A29" s="5"/>
      <c r="B29" s="17" t="s">
        <v>8</v>
      </c>
      <c r="C29" s="41"/>
      <c r="D29" s="18"/>
      <c r="E29" s="19"/>
      <c r="F29" s="15"/>
    </row>
    <row r="30" spans="1:6" ht="17.25" customHeight="1">
      <c r="A30" s="5"/>
      <c r="B30" s="17" t="s">
        <v>19</v>
      </c>
      <c r="C30" s="41">
        <v>21300</v>
      </c>
      <c r="D30" s="18">
        <v>21291.65</v>
      </c>
      <c r="E30" s="19">
        <f>D30*100/C30</f>
        <v>99.96079812206573</v>
      </c>
      <c r="F30" s="15"/>
    </row>
    <row r="31" spans="1:6" ht="15" customHeight="1">
      <c r="A31" s="5"/>
      <c r="B31" s="17" t="s">
        <v>35</v>
      </c>
      <c r="C31" s="41">
        <v>60550</v>
      </c>
      <c r="D31" s="18">
        <v>60524.55</v>
      </c>
      <c r="E31" s="19">
        <f>D31*100/C31</f>
        <v>99.9579686209744</v>
      </c>
      <c r="F31" s="15"/>
    </row>
    <row r="32" spans="1:6" ht="32.25" customHeight="1">
      <c r="A32" s="5"/>
      <c r="B32" s="17" t="s">
        <v>36</v>
      </c>
      <c r="C32" s="41">
        <v>39950</v>
      </c>
      <c r="D32" s="18">
        <v>39943.61</v>
      </c>
      <c r="E32" s="19">
        <f>D32*100/C32</f>
        <v>99.98400500625782</v>
      </c>
      <c r="F32" s="15"/>
    </row>
    <row r="33" spans="1:6" ht="18" customHeight="1">
      <c r="A33" s="8" t="s">
        <v>10</v>
      </c>
      <c r="B33" s="33" t="s">
        <v>20</v>
      </c>
      <c r="C33" s="42">
        <f>SUM(C35:C41)</f>
        <v>228863</v>
      </c>
      <c r="D33" s="34">
        <f>SUM(D35:D41)</f>
        <v>228777.17</v>
      </c>
      <c r="E33" s="35">
        <f>D33*100/C33</f>
        <v>99.96249721449077</v>
      </c>
      <c r="F33" s="15"/>
    </row>
    <row r="34" spans="1:6" ht="15.75">
      <c r="A34" s="5"/>
      <c r="B34" s="17" t="s">
        <v>8</v>
      </c>
      <c r="C34" s="41"/>
      <c r="D34" s="18"/>
      <c r="E34" s="19"/>
      <c r="F34" s="15"/>
    </row>
    <row r="35" spans="1:6" ht="15.75">
      <c r="A35" s="5"/>
      <c r="B35" s="17" t="s">
        <v>22</v>
      </c>
      <c r="C35" s="41">
        <v>6953</v>
      </c>
      <c r="D35" s="18">
        <v>6916.67</v>
      </c>
      <c r="E35" s="19">
        <f aca="true" t="shared" si="0" ref="E35:E47">D35*100/C35</f>
        <v>99.4774917301884</v>
      </c>
      <c r="F35" s="15"/>
    </row>
    <row r="36" spans="1:6" ht="15.75" customHeight="1">
      <c r="A36" s="5"/>
      <c r="B36" s="17" t="s">
        <v>21</v>
      </c>
      <c r="C36" s="41">
        <v>2800</v>
      </c>
      <c r="D36" s="18">
        <v>2790.9</v>
      </c>
      <c r="E36" s="19">
        <f t="shared" si="0"/>
        <v>99.675</v>
      </c>
      <c r="F36" s="15"/>
    </row>
    <row r="37" spans="1:6" ht="15.75" customHeight="1">
      <c r="A37" s="5"/>
      <c r="B37" s="17" t="s">
        <v>23</v>
      </c>
      <c r="C37" s="41">
        <v>212530</v>
      </c>
      <c r="D37" s="18">
        <v>212522.89</v>
      </c>
      <c r="E37" s="19">
        <f>D37*100/C37</f>
        <v>99.99665458994025</v>
      </c>
      <c r="F37" s="15"/>
    </row>
    <row r="38" spans="1:6" ht="15.75" customHeight="1">
      <c r="A38" s="5"/>
      <c r="B38" s="17" t="s">
        <v>50</v>
      </c>
      <c r="C38" s="41">
        <v>2600</v>
      </c>
      <c r="D38" s="18">
        <v>2593.8</v>
      </c>
      <c r="E38" s="19">
        <f t="shared" si="0"/>
        <v>99.76153846153848</v>
      </c>
      <c r="F38" s="15"/>
    </row>
    <row r="39" spans="1:6" ht="15.75" customHeight="1">
      <c r="A39" s="5"/>
      <c r="B39" s="17" t="s">
        <v>24</v>
      </c>
      <c r="C39" s="41">
        <v>2630</v>
      </c>
      <c r="D39" s="18">
        <v>2622.91</v>
      </c>
      <c r="E39" s="19">
        <f t="shared" si="0"/>
        <v>99.73041825095056</v>
      </c>
      <c r="F39" s="15"/>
    </row>
    <row r="40" spans="1:6" ht="15.75" customHeight="1">
      <c r="A40" s="5"/>
      <c r="B40" s="17" t="s">
        <v>25</v>
      </c>
      <c r="C40" s="41">
        <v>1350</v>
      </c>
      <c r="D40" s="18">
        <v>1330</v>
      </c>
      <c r="E40" s="19">
        <f>D40*100/C40</f>
        <v>98.51851851851852</v>
      </c>
      <c r="F40" s="15"/>
    </row>
    <row r="41" spans="1:6" ht="15.75" customHeight="1">
      <c r="A41" s="5"/>
      <c r="B41" s="17" t="s">
        <v>42</v>
      </c>
      <c r="C41" s="41"/>
      <c r="D41" s="18"/>
      <c r="E41" s="19"/>
      <c r="F41" s="15"/>
    </row>
    <row r="42" spans="1:6" ht="31.5">
      <c r="A42" s="8" t="s">
        <v>11</v>
      </c>
      <c r="B42" s="33" t="s">
        <v>37</v>
      </c>
      <c r="C42" s="42">
        <f>SUM(C44:C47)</f>
        <v>143677</v>
      </c>
      <c r="D42" s="34">
        <f>SUM(D44:D47)</f>
        <v>142423.63999999998</v>
      </c>
      <c r="E42" s="35">
        <f t="shared" si="0"/>
        <v>99.12765439144746</v>
      </c>
      <c r="F42" s="15"/>
    </row>
    <row r="43" spans="1:6" ht="15" customHeight="1">
      <c r="A43" s="5"/>
      <c r="B43" s="17" t="s">
        <v>8</v>
      </c>
      <c r="C43" s="41"/>
      <c r="D43" s="18"/>
      <c r="E43" s="19"/>
      <c r="F43" s="15"/>
    </row>
    <row r="44" spans="1:6" ht="31.5">
      <c r="A44" s="5"/>
      <c r="B44" s="17" t="s">
        <v>17</v>
      </c>
      <c r="C44" s="41">
        <v>129400</v>
      </c>
      <c r="D44" s="18">
        <v>129171.01</v>
      </c>
      <c r="E44" s="19">
        <f t="shared" si="0"/>
        <v>99.8230370942813</v>
      </c>
      <c r="F44" s="15"/>
    </row>
    <row r="45" spans="1:6" ht="15.75">
      <c r="A45" s="5"/>
      <c r="B45" s="17" t="s">
        <v>38</v>
      </c>
      <c r="C45" s="41">
        <v>9837</v>
      </c>
      <c r="D45" s="18">
        <v>9836.72</v>
      </c>
      <c r="E45" s="19">
        <f>D45*100/C45</f>
        <v>99.99715360374097</v>
      </c>
      <c r="F45" s="15"/>
    </row>
    <row r="46" spans="1:6" ht="15.75">
      <c r="A46" s="5"/>
      <c r="B46" s="17" t="s">
        <v>30</v>
      </c>
      <c r="C46" s="41">
        <v>1190</v>
      </c>
      <c r="D46" s="18">
        <v>1189.09</v>
      </c>
      <c r="E46" s="19">
        <f t="shared" si="0"/>
        <v>99.92352941176469</v>
      </c>
      <c r="F46" s="15"/>
    </row>
    <row r="47" spans="1:6" ht="15.75">
      <c r="A47" s="5"/>
      <c r="B47" s="17" t="s">
        <v>31</v>
      </c>
      <c r="C47" s="41">
        <v>3250</v>
      </c>
      <c r="D47" s="18">
        <v>2226.82</v>
      </c>
      <c r="E47" s="19">
        <f t="shared" si="0"/>
        <v>68.51753846153846</v>
      </c>
      <c r="F47" s="15"/>
    </row>
    <row r="48" spans="1:11" ht="32.25" customHeight="1">
      <c r="A48" s="8" t="s">
        <v>12</v>
      </c>
      <c r="B48" s="16" t="s">
        <v>33</v>
      </c>
      <c r="C48" s="43"/>
      <c r="D48" s="7">
        <v>1888.07</v>
      </c>
      <c r="E48" s="17"/>
      <c r="F48" s="15"/>
      <c r="H48" s="25">
        <f>D21+D12-D23</f>
        <v>1888.070000000298</v>
      </c>
      <c r="K48" s="25">
        <f>D48-H48</f>
        <v>-2.9808688850607723E-10</v>
      </c>
    </row>
    <row r="49" spans="1:6" ht="15.75">
      <c r="A49" s="39" t="s">
        <v>45</v>
      </c>
      <c r="B49" s="39" t="s">
        <v>43</v>
      </c>
      <c r="C49" s="44"/>
      <c r="D49" s="37"/>
      <c r="E49" s="37"/>
      <c r="F49" s="9"/>
    </row>
    <row r="50" spans="1:6" ht="15.75">
      <c r="A50" s="36"/>
      <c r="B50" s="39" t="s">
        <v>44</v>
      </c>
      <c r="C50" s="44"/>
      <c r="D50" s="37"/>
      <c r="E50" s="37"/>
      <c r="F50" s="9"/>
    </row>
    <row r="51" spans="1:5" ht="14.25">
      <c r="A51" s="39" t="s">
        <v>46</v>
      </c>
      <c r="B51" s="39" t="s">
        <v>47</v>
      </c>
      <c r="C51" s="45"/>
      <c r="D51" s="36"/>
      <c r="E51" s="36"/>
    </row>
    <row r="52" spans="1:5" ht="14.25">
      <c r="A52" s="36"/>
      <c r="B52" s="39" t="s">
        <v>44</v>
      </c>
      <c r="C52" s="45"/>
      <c r="D52" s="36"/>
      <c r="E52" s="36"/>
    </row>
    <row r="53" spans="1:5" ht="14.25">
      <c r="A53" s="39" t="s">
        <v>48</v>
      </c>
      <c r="B53" s="39" t="s">
        <v>51</v>
      </c>
      <c r="C53" s="45"/>
      <c r="D53" s="38"/>
      <c r="E53" s="36"/>
    </row>
  </sheetData>
  <sheetProtection/>
  <mergeCells count="8">
    <mergeCell ref="G10:I10"/>
    <mergeCell ref="G1:I1"/>
    <mergeCell ref="G3:I3"/>
    <mergeCell ref="B7:E7"/>
    <mergeCell ref="B6:E6"/>
    <mergeCell ref="D2:E2"/>
    <mergeCell ref="D4:E4"/>
    <mergeCell ref="B5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Henryka Szulik</cp:lastModifiedBy>
  <cp:lastPrinted>2019-03-27T10:28:34Z</cp:lastPrinted>
  <dcterms:created xsi:type="dcterms:W3CDTF">2010-08-19T10:36:08Z</dcterms:created>
  <dcterms:modified xsi:type="dcterms:W3CDTF">2019-03-27T10:29:09Z</dcterms:modified>
  <cp:category/>
  <cp:version/>
  <cp:contentType/>
  <cp:contentStatus/>
</cp:coreProperties>
</file>