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P21" i="1" l="1"/>
  <c r="D21" i="1" l="1"/>
  <c r="B24" i="1"/>
  <c r="B25" i="1"/>
  <c r="B26" i="1"/>
  <c r="B27" i="1"/>
  <c r="B28" i="1"/>
  <c r="B29" i="1"/>
  <c r="B23" i="1"/>
  <c r="B14" i="1"/>
  <c r="B15" i="1"/>
  <c r="B16" i="1"/>
  <c r="B17" i="1"/>
  <c r="B18" i="1"/>
  <c r="B19" i="1"/>
  <c r="B20" i="1"/>
  <c r="B13" i="1"/>
  <c r="C21" i="1" l="1"/>
  <c r="Q23" i="1" l="1"/>
  <c r="N23" i="1"/>
  <c r="K23" i="1"/>
  <c r="H23" i="1"/>
  <c r="F21" i="1"/>
  <c r="G21" i="1"/>
  <c r="I21" i="1"/>
  <c r="J21" i="1"/>
  <c r="L21" i="1"/>
  <c r="M21" i="1"/>
  <c r="O21" i="1"/>
  <c r="E23" i="1"/>
  <c r="R23" i="1" l="1"/>
  <c r="C12" i="1"/>
  <c r="D12" i="1"/>
  <c r="F12" i="1"/>
  <c r="G12" i="1"/>
  <c r="I12" i="1"/>
  <c r="J12" i="1"/>
  <c r="L12" i="1"/>
  <c r="M12" i="1"/>
  <c r="O12" i="1"/>
  <c r="P12" i="1"/>
  <c r="K13" i="1"/>
  <c r="H13" i="1"/>
  <c r="E13" i="1"/>
  <c r="Q17" i="1"/>
  <c r="N17" i="1"/>
  <c r="K17" i="1"/>
  <c r="H17" i="1"/>
  <c r="E17" i="1"/>
  <c r="R13" i="1" l="1"/>
  <c r="R17" i="1"/>
  <c r="H47" i="1"/>
  <c r="E25" i="1" l="1"/>
  <c r="Q20" i="1" l="1"/>
  <c r="N20" i="1"/>
  <c r="N19" i="1"/>
  <c r="B22" i="1" l="1"/>
  <c r="B21" i="1" s="1"/>
  <c r="E27" i="1" l="1"/>
  <c r="Q48" i="1" l="1"/>
  <c r="Q49" i="1"/>
  <c r="Q50" i="1"/>
  <c r="Q51" i="1"/>
  <c r="Q47" i="1"/>
  <c r="N48" i="1"/>
  <c r="N49" i="1"/>
  <c r="N50" i="1"/>
  <c r="N51" i="1"/>
  <c r="N47" i="1"/>
  <c r="K48" i="1"/>
  <c r="K49" i="1"/>
  <c r="K50" i="1"/>
  <c r="K51" i="1"/>
  <c r="K47" i="1"/>
  <c r="H48" i="1"/>
  <c r="H49" i="1"/>
  <c r="H50" i="1"/>
  <c r="H51" i="1"/>
  <c r="E48" i="1"/>
  <c r="E49" i="1"/>
  <c r="E50" i="1"/>
  <c r="E51" i="1"/>
  <c r="E47" i="1"/>
  <c r="Q45" i="1"/>
  <c r="Q43" i="1"/>
  <c r="Q44" i="1"/>
  <c r="Q42" i="1"/>
  <c r="N43" i="1"/>
  <c r="N44" i="1"/>
  <c r="N45" i="1"/>
  <c r="N42" i="1"/>
  <c r="K43" i="1"/>
  <c r="K44" i="1"/>
  <c r="K45" i="1"/>
  <c r="K42" i="1"/>
  <c r="H43" i="1"/>
  <c r="H44" i="1"/>
  <c r="H45" i="1"/>
  <c r="H42" i="1"/>
  <c r="E43" i="1"/>
  <c r="E44" i="1"/>
  <c r="E45" i="1"/>
  <c r="E42" i="1"/>
  <c r="Q24" i="1"/>
  <c r="Q25" i="1"/>
  <c r="Q26" i="1"/>
  <c r="Q27" i="1"/>
  <c r="Q28" i="1"/>
  <c r="Q29" i="1"/>
  <c r="Q22" i="1"/>
  <c r="N24" i="1"/>
  <c r="N25" i="1"/>
  <c r="N26" i="1"/>
  <c r="N27" i="1"/>
  <c r="N29" i="1"/>
  <c r="N22" i="1"/>
  <c r="K24" i="1"/>
  <c r="K25" i="1"/>
  <c r="K26" i="1"/>
  <c r="K27" i="1"/>
  <c r="K28" i="1"/>
  <c r="K29" i="1"/>
  <c r="K22" i="1"/>
  <c r="H24" i="1"/>
  <c r="H25" i="1"/>
  <c r="H26" i="1"/>
  <c r="H27" i="1"/>
  <c r="H28" i="1"/>
  <c r="H29" i="1"/>
  <c r="H22" i="1"/>
  <c r="E24" i="1"/>
  <c r="E26" i="1"/>
  <c r="E28" i="1"/>
  <c r="E29" i="1"/>
  <c r="E22" i="1"/>
  <c r="Q15" i="1"/>
  <c r="Q16" i="1"/>
  <c r="Q18" i="1"/>
  <c r="Q19" i="1"/>
  <c r="Q14" i="1"/>
  <c r="N15" i="1"/>
  <c r="N16" i="1"/>
  <c r="N18" i="1"/>
  <c r="N14" i="1"/>
  <c r="K15" i="1"/>
  <c r="K16" i="1"/>
  <c r="K18" i="1"/>
  <c r="K19" i="1"/>
  <c r="K20" i="1"/>
  <c r="K14" i="1"/>
  <c r="H15" i="1"/>
  <c r="H16" i="1"/>
  <c r="H18" i="1"/>
  <c r="H19" i="1"/>
  <c r="H20" i="1"/>
  <c r="H14" i="1"/>
  <c r="E15" i="1"/>
  <c r="E16" i="1"/>
  <c r="E18" i="1"/>
  <c r="E19" i="1"/>
  <c r="E20" i="1"/>
  <c r="E14" i="1"/>
  <c r="Q21" i="1" l="1"/>
  <c r="K21" i="1"/>
  <c r="H21" i="1"/>
  <c r="E21" i="1"/>
  <c r="Q12" i="1"/>
  <c r="N21" i="1"/>
  <c r="H12" i="1"/>
  <c r="E12" i="1"/>
  <c r="E54" i="1" s="1"/>
  <c r="K12" i="1"/>
  <c r="N12" i="1"/>
  <c r="R25" i="1"/>
  <c r="R20" i="1"/>
  <c r="R19" i="1"/>
  <c r="Q46" i="1"/>
  <c r="K46" i="1"/>
  <c r="H46" i="1"/>
  <c r="E46" i="1"/>
  <c r="B51" i="1"/>
  <c r="B49" i="1"/>
  <c r="B48" i="1"/>
  <c r="B50" i="1"/>
  <c r="B47" i="1"/>
  <c r="B43" i="1"/>
  <c r="B44" i="1"/>
  <c r="R51" i="1"/>
  <c r="R50" i="1"/>
  <c r="R49" i="1"/>
  <c r="R48" i="1"/>
  <c r="R47" i="1"/>
  <c r="P46" i="1"/>
  <c r="O46" i="1"/>
  <c r="N46" i="1"/>
  <c r="M46" i="1"/>
  <c r="L46" i="1"/>
  <c r="J46" i="1"/>
  <c r="I46" i="1"/>
  <c r="G46" i="1"/>
  <c r="F46" i="1"/>
  <c r="F55" i="1" s="1"/>
  <c r="D46" i="1"/>
  <c r="D55" i="1" s="1"/>
  <c r="C46" i="1"/>
  <c r="R45" i="1"/>
  <c r="B45" i="1"/>
  <c r="R44" i="1"/>
  <c r="R43" i="1"/>
  <c r="R42" i="1"/>
  <c r="B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R24" i="1"/>
  <c r="R26" i="1"/>
  <c r="R27" i="1"/>
  <c r="R28" i="1"/>
  <c r="R29" i="1"/>
  <c r="R22" i="1"/>
  <c r="R15" i="1"/>
  <c r="R16" i="1"/>
  <c r="R18" i="1"/>
  <c r="R21" i="1" l="1"/>
  <c r="R12" i="1"/>
  <c r="B12" i="1"/>
  <c r="C54" i="1"/>
  <c r="I54" i="1"/>
  <c r="J55" i="1"/>
  <c r="I55" i="1"/>
  <c r="R46" i="1"/>
  <c r="Q54" i="1"/>
  <c r="M54" i="1"/>
  <c r="Q55" i="1"/>
  <c r="O55" i="1"/>
  <c r="G54" i="1"/>
  <c r="G55" i="1"/>
  <c r="C55" i="1"/>
  <c r="K55" i="1"/>
  <c r="P54" i="1"/>
  <c r="L54" i="1"/>
  <c r="D54" i="1"/>
  <c r="N55" i="1"/>
  <c r="O54" i="1"/>
  <c r="K54" i="1"/>
  <c r="F54" i="1"/>
  <c r="M55" i="1"/>
  <c r="N54" i="1"/>
  <c r="J54" i="1"/>
  <c r="P55" i="1"/>
  <c r="L55" i="1"/>
  <c r="H55" i="1"/>
  <c r="E55" i="1"/>
  <c r="B41" i="1"/>
  <c r="B46" i="1"/>
  <c r="R41" i="1"/>
  <c r="H54" i="1"/>
  <c r="R14" i="1"/>
  <c r="R55" i="1" l="1"/>
  <c r="R54" i="1"/>
  <c r="B54" i="1"/>
  <c r="B55" i="1"/>
</calcChain>
</file>

<file path=xl/sharedStrings.xml><?xml version="1.0" encoding="utf-8"?>
<sst xmlns="http://schemas.openxmlformats.org/spreadsheetml/2006/main" count="88" uniqueCount="43">
  <si>
    <t>Treść</t>
  </si>
  <si>
    <t>Rozdz.  80101</t>
  </si>
  <si>
    <t>Rozdz.  80104</t>
  </si>
  <si>
    <t>Zespół Szkół Publicznych w Lesznowoli</t>
  </si>
  <si>
    <t>Zespół Szkół Publicznych w Mrokowie</t>
  </si>
  <si>
    <t>Zespół Szkół Publicznych w Nowa Iwiczna</t>
  </si>
  <si>
    <t>Zespół Szkół Publicznych w Łazy</t>
  </si>
  <si>
    <t>Zespół Szkół Publicznych w Mysiadle</t>
  </si>
  <si>
    <t>Przedszkole w Lesznowoli</t>
  </si>
  <si>
    <t>Przedszkole w Mysiadle</t>
  </si>
  <si>
    <t>Przedszkole w Jastrzębcu</t>
  </si>
  <si>
    <t>Przedszkole w Zamieniu</t>
  </si>
  <si>
    <t>Przedszkole w Kosowie</t>
  </si>
  <si>
    <t>plan</t>
  </si>
  <si>
    <t>zmiany</t>
  </si>
  <si>
    <t>plan po zmianach</t>
  </si>
  <si>
    <t>Dochody ogółem w tym:</t>
  </si>
  <si>
    <t>Wydatki  ogółem w tym:</t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</si>
  <si>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0670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</si>
  <si>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0750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</si>
  <si>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0920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</si>
  <si>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0960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</si>
  <si>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0970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</si>
  <si>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4210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</si>
  <si>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4220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</si>
  <si>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4240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</si>
  <si>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4270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</si>
  <si>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4300</t>
    </r>
    <r>
      <rPr>
        <sz val="10"/>
        <rFont val="Arial CE"/>
        <charset val="238"/>
      </rPr>
      <t/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</si>
  <si>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4530</t>
    </r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</si>
  <si>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0690</t>
    </r>
  </si>
  <si>
    <t>plan razem</t>
  </si>
  <si>
    <r>
      <rPr>
        <sz val="8"/>
        <rFont val="Calibri"/>
        <family val="2"/>
        <charset val="238"/>
      </rPr>
      <t>§ 2400</t>
    </r>
  </si>
  <si>
    <t>DOCHODY  I  WYDATKI</t>
  </si>
  <si>
    <t xml:space="preserve">OGÓŁEM DOCHODY </t>
  </si>
  <si>
    <t>OGÓŁEM WYDATKI</t>
  </si>
  <si>
    <t>Rady  Gminy Lesznowola</t>
  </si>
  <si>
    <t xml:space="preserve">do Uchwały Nr </t>
  </si>
  <si>
    <t xml:space="preserve">z dnia  </t>
  </si>
  <si>
    <t xml:space="preserve">                Plan wydzielonego rachunku dochodów   i wydatków nimi finansowanych jednostek budżetowych  w  2017 r. - po zmianach</t>
  </si>
  <si>
    <r>
      <rPr>
        <sz val="8"/>
        <rFont val="Calibri"/>
        <family val="2"/>
        <charset val="238"/>
      </rPr>
      <t xml:space="preserve">§ </t>
    </r>
    <r>
      <rPr>
        <sz val="8"/>
        <rFont val="Cambria"/>
        <family val="1"/>
        <charset val="238"/>
      </rPr>
      <t>0830</t>
    </r>
  </si>
  <si>
    <t>§ O380</t>
  </si>
  <si>
    <t>§ 4190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</si>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</sst>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  <font>
      <sz val="10"/>
      <name val="Arial CE"/>
      <charset val="238"/>
    </font>
    <font>
      <sz val="8"/>
      <name val="Calibri"/>
      <family val="2"/>
      <charset val="238"/>
    </font>
    <font>
      <sz val="8"/>
      <name val="Cambria"/>
      <family val="1"/>
      <charset val="238"/>
    </font>
    <font>
      <b/>
      <sz val="12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b/>
      <sz val="7"/>
      <name val="Cambria"/>
      <family val="1"/>
      <charset val="238"/>
      <scheme val="major"/>
    </font>
    <font>
      <i/>
      <sz val="7"/>
      <name val="Cambria"/>
      <family val="1"/>
      <charset val="238"/>
      <scheme val="major"/>
    </font>
    <font>
      <b/>
      <sz val="7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b/>
      <sz val="8"/>
      <color theme="1"/>
      <name val="Cambria"/>
      <family val="1"/>
      <charset val="238"/>
      <scheme val="major"/>
    </font>
    <font>
      <sz val="7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4" borderId="0" xfId="0" quotePrefix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right" vertical="center"/>
    </xf>
    <xf numFmtId="3" fontId="5" fillId="4" borderId="0" xfId="0" quotePrefix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2" fontId="0" fillId="0" borderId="0" xfId="0" applyNumberFormat="1"/>
    <xf numFmtId="2" fontId="5" fillId="4" borderId="0" xfId="0" applyNumberFormat="1" applyFont="1" applyFill="1" applyBorder="1" applyAlignment="1">
      <alignment horizontal="right" vertical="center"/>
    </xf>
    <xf numFmtId="0" fontId="0" fillId="4" borderId="0" xfId="0" applyFont="1" applyFill="1"/>
    <xf numFmtId="2" fontId="5" fillId="0" borderId="1" xfId="0" quotePrefix="1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3" fontId="11" fillId="0" borderId="1" xfId="0" quotePrefix="1" applyNumberFormat="1" applyFont="1" applyBorder="1" applyAlignment="1">
      <alignment horizontal="right" vertical="center"/>
    </xf>
    <xf numFmtId="3" fontId="5" fillId="2" borderId="1" xfId="0" quotePrefix="1" applyNumberFormat="1" applyFont="1" applyFill="1" applyBorder="1" applyAlignment="1">
      <alignment horizontal="right" vertical="center"/>
    </xf>
    <xf numFmtId="3" fontId="5" fillId="3" borderId="1" xfId="0" quotePrefix="1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quotePrefix="1" applyFont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right" vertical="center"/>
    </xf>
    <xf numFmtId="3" fontId="12" fillId="0" borderId="1" xfId="0" quotePrefix="1" applyNumberFormat="1" applyFont="1" applyBorder="1" applyAlignment="1">
      <alignment horizontal="right" vertical="center"/>
    </xf>
    <xf numFmtId="0" fontId="11" fillId="0" borderId="1" xfId="0" quotePrefix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3" fillId="2" borderId="12" xfId="0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right" vertical="center"/>
    </xf>
    <xf numFmtId="3" fontId="6" fillId="3" borderId="6" xfId="0" quotePrefix="1" applyNumberFormat="1" applyFont="1" applyFill="1" applyBorder="1" applyAlignment="1">
      <alignment horizontal="right" vertical="center"/>
    </xf>
    <xf numFmtId="0" fontId="9" fillId="0" borderId="1" xfId="0" quotePrefix="1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 wrapText="1"/>
    </xf>
    <xf numFmtId="0" fontId="5" fillId="0" borderId="1" xfId="0" quotePrefix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zoomScale="148" zoomScaleNormal="148" workbookViewId="0">
      <pane xSplit="1" topLeftCell="D1" activePane="topRight" state="frozen"/>
      <selection pane="topRight" activeCell="D1" sqref="D1:D1048576"/>
    </sheetView>
  </sheetViews>
  <sheetFormatPr defaultRowHeight="15" x14ac:dyDescent="0.25"/>
  <cols>
    <col min="1" max="1" width="7.42578125" customWidth="1"/>
    <col min="2" max="2" width="8.28515625" customWidth="1"/>
    <col min="3" max="3" width="8.5703125" customWidth="1"/>
    <col min="4" max="4" width="7.140625" customWidth="1"/>
    <col min="5" max="5" width="8.28515625" customWidth="1"/>
    <col min="6" max="6" width="7.140625" customWidth="1"/>
    <col min="7" max="7" width="7.42578125" customWidth="1"/>
    <col min="8" max="9" width="7" customWidth="1"/>
    <col min="10" max="10" width="6.42578125" customWidth="1"/>
    <col min="11" max="11" width="8.140625" customWidth="1"/>
    <col min="12" max="12" width="7.7109375" customWidth="1"/>
    <col min="13" max="13" width="6.85546875" customWidth="1"/>
    <col min="14" max="14" width="7.85546875" customWidth="1"/>
    <col min="15" max="15" width="7.42578125" customWidth="1"/>
    <col min="16" max="16" width="7.140625" customWidth="1"/>
    <col min="17" max="17" width="7.28515625" customWidth="1"/>
    <col min="18" max="18" width="7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6" t="s">
        <v>42</v>
      </c>
      <c r="M1" s="57"/>
      <c r="N1" s="57"/>
      <c r="O1" s="57"/>
      <c r="P1" s="57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56" t="s">
        <v>36</v>
      </c>
      <c r="M2" s="57"/>
      <c r="N2" s="57"/>
      <c r="O2" s="57"/>
      <c r="P2" s="57"/>
      <c r="Q2" s="1"/>
      <c r="R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6" t="s">
        <v>35</v>
      </c>
      <c r="M3" s="57"/>
      <c r="N3" s="57"/>
      <c r="O3" s="57"/>
      <c r="P3" s="57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6" t="s">
        <v>37</v>
      </c>
      <c r="M4" s="57"/>
      <c r="N4" s="57"/>
      <c r="O4" s="57"/>
      <c r="P4" s="57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25">
      <c r="A6" s="70" t="s">
        <v>38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" customHeight="1" x14ac:dyDescent="0.25">
      <c r="A8" s="71" t="s">
        <v>0</v>
      </c>
      <c r="B8" s="64" t="s">
        <v>1</v>
      </c>
      <c r="C8" s="74" t="s">
        <v>32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6"/>
      <c r="Q8" s="77"/>
      <c r="R8" s="67" t="s">
        <v>1</v>
      </c>
    </row>
    <row r="9" spans="1:18" ht="15" customHeight="1" x14ac:dyDescent="0.25">
      <c r="A9" s="72"/>
      <c r="B9" s="65"/>
      <c r="C9" s="58" t="s">
        <v>3</v>
      </c>
      <c r="D9" s="78"/>
      <c r="E9" s="79"/>
      <c r="F9" s="82" t="s">
        <v>4</v>
      </c>
      <c r="G9" s="83"/>
      <c r="H9" s="84"/>
      <c r="I9" s="82" t="s">
        <v>5</v>
      </c>
      <c r="J9" s="88"/>
      <c r="K9" s="89"/>
      <c r="L9" s="82" t="s">
        <v>6</v>
      </c>
      <c r="M9" s="88"/>
      <c r="N9" s="89"/>
      <c r="O9" s="58" t="s">
        <v>7</v>
      </c>
      <c r="P9" s="59"/>
      <c r="Q9" s="60"/>
      <c r="R9" s="68"/>
    </row>
    <row r="10" spans="1:18" x14ac:dyDescent="0.25">
      <c r="A10" s="73"/>
      <c r="B10" s="66"/>
      <c r="C10" s="61"/>
      <c r="D10" s="80"/>
      <c r="E10" s="81"/>
      <c r="F10" s="85"/>
      <c r="G10" s="86"/>
      <c r="H10" s="87"/>
      <c r="I10" s="61"/>
      <c r="J10" s="62"/>
      <c r="K10" s="63"/>
      <c r="L10" s="61"/>
      <c r="M10" s="62"/>
      <c r="N10" s="63"/>
      <c r="O10" s="61"/>
      <c r="P10" s="62"/>
      <c r="Q10" s="63"/>
      <c r="R10" s="69"/>
    </row>
    <row r="11" spans="1:18" ht="31.5" x14ac:dyDescent="0.25">
      <c r="A11" s="4"/>
      <c r="B11" s="49" t="s">
        <v>30</v>
      </c>
      <c r="C11" s="4" t="s">
        <v>13</v>
      </c>
      <c r="D11" s="50" t="s">
        <v>14</v>
      </c>
      <c r="E11" s="51" t="s">
        <v>15</v>
      </c>
      <c r="F11" s="4" t="s">
        <v>13</v>
      </c>
      <c r="G11" s="50" t="s">
        <v>14</v>
      </c>
      <c r="H11" s="51" t="s">
        <v>15</v>
      </c>
      <c r="I11" s="4" t="s">
        <v>13</v>
      </c>
      <c r="J11" s="52" t="s">
        <v>14</v>
      </c>
      <c r="K11" s="51" t="s">
        <v>15</v>
      </c>
      <c r="L11" s="4" t="s">
        <v>13</v>
      </c>
      <c r="M11" s="52" t="s">
        <v>14</v>
      </c>
      <c r="N11" s="51" t="s">
        <v>15</v>
      </c>
      <c r="O11" s="4" t="s">
        <v>13</v>
      </c>
      <c r="P11" s="52" t="s">
        <v>14</v>
      </c>
      <c r="Q11" s="51" t="s">
        <v>15</v>
      </c>
      <c r="R11" s="53" t="s">
        <v>15</v>
      </c>
    </row>
    <row r="12" spans="1:18" ht="27" x14ac:dyDescent="0.25">
      <c r="A12" s="8" t="s">
        <v>16</v>
      </c>
      <c r="B12" s="3">
        <f>B13+B14+B15+B16+B17+B18+B19+B20</f>
        <v>4333200</v>
      </c>
      <c r="C12" s="3">
        <f t="shared" ref="C12:Q12" si="0">C13+C14+C15+C16+C17+C18+C19+C20</f>
        <v>1066700</v>
      </c>
      <c r="D12" s="3">
        <f t="shared" si="0"/>
        <v>800</v>
      </c>
      <c r="E12" s="3">
        <f t="shared" si="0"/>
        <v>1067500</v>
      </c>
      <c r="F12" s="3">
        <f t="shared" si="0"/>
        <v>744500</v>
      </c>
      <c r="G12" s="3">
        <f t="shared" si="0"/>
        <v>0</v>
      </c>
      <c r="H12" s="3">
        <f t="shared" si="0"/>
        <v>744500</v>
      </c>
      <c r="I12" s="3">
        <f t="shared" si="0"/>
        <v>811200</v>
      </c>
      <c r="J12" s="3">
        <f t="shared" si="0"/>
        <v>0</v>
      </c>
      <c r="K12" s="3">
        <f t="shared" si="0"/>
        <v>811200</v>
      </c>
      <c r="L12" s="3">
        <f t="shared" si="0"/>
        <v>810800</v>
      </c>
      <c r="M12" s="3">
        <f t="shared" si="0"/>
        <v>0</v>
      </c>
      <c r="N12" s="3">
        <f t="shared" si="0"/>
        <v>810800</v>
      </c>
      <c r="O12" s="3">
        <f t="shared" si="0"/>
        <v>900000</v>
      </c>
      <c r="P12" s="3">
        <f t="shared" si="0"/>
        <v>2300</v>
      </c>
      <c r="Q12" s="3">
        <f t="shared" si="0"/>
        <v>902300</v>
      </c>
      <c r="R12" s="7">
        <f>Q12+N12+K12+H12+E12</f>
        <v>4336300</v>
      </c>
    </row>
    <row r="13" spans="1:18" s="24" customFormat="1" x14ac:dyDescent="0.25">
      <c r="A13" s="34" t="s">
        <v>40</v>
      </c>
      <c r="B13" s="36">
        <f>C13+F13+I13+L13+O13</f>
        <v>11000</v>
      </c>
      <c r="C13" s="33">
        <v>4000</v>
      </c>
      <c r="D13" s="31">
        <v>0</v>
      </c>
      <c r="E13" s="32">
        <f>SUM(C13:D13)</f>
        <v>4000</v>
      </c>
      <c r="F13" s="33">
        <v>2000</v>
      </c>
      <c r="G13" s="31">
        <v>0</v>
      </c>
      <c r="H13" s="32">
        <f>SUM(F13:G13)</f>
        <v>2000</v>
      </c>
      <c r="I13" s="33">
        <v>5000</v>
      </c>
      <c r="J13" s="31">
        <v>0</v>
      </c>
      <c r="K13" s="32">
        <f>SUM(I13:J13)</f>
        <v>5000</v>
      </c>
      <c r="L13" s="33">
        <v>0</v>
      </c>
      <c r="M13" s="31">
        <v>0</v>
      </c>
      <c r="N13" s="32">
        <v>0</v>
      </c>
      <c r="O13" s="33">
        <v>0</v>
      </c>
      <c r="P13" s="31">
        <v>0</v>
      </c>
      <c r="Q13" s="32">
        <v>0</v>
      </c>
      <c r="R13" s="7">
        <f>Q13+N13+K13+H13+E13</f>
        <v>11000</v>
      </c>
    </row>
    <row r="14" spans="1:18" x14ac:dyDescent="0.25">
      <c r="A14" s="35" t="s">
        <v>18</v>
      </c>
      <c r="B14" s="36">
        <f t="shared" ref="B14:B20" si="1">C14+F14+I14+L14+O14</f>
        <v>3447000</v>
      </c>
      <c r="C14" s="27">
        <v>808000</v>
      </c>
      <c r="D14" s="28">
        <v>0</v>
      </c>
      <c r="E14" s="29">
        <f>SUM(C14+D14)</f>
        <v>808000</v>
      </c>
      <c r="F14" s="27">
        <v>582000</v>
      </c>
      <c r="G14" s="31">
        <v>0</v>
      </c>
      <c r="H14" s="29">
        <f>SUM(F14+G14)</f>
        <v>582000</v>
      </c>
      <c r="I14" s="27">
        <v>656000</v>
      </c>
      <c r="J14" s="31">
        <v>0</v>
      </c>
      <c r="K14" s="29">
        <f>SUM(I14+J14)</f>
        <v>656000</v>
      </c>
      <c r="L14" s="27">
        <v>637000</v>
      </c>
      <c r="M14" s="28">
        <v>0</v>
      </c>
      <c r="N14" s="29">
        <f>SUM(L14+M14)</f>
        <v>637000</v>
      </c>
      <c r="O14" s="27">
        <v>764000</v>
      </c>
      <c r="P14" s="31">
        <v>0</v>
      </c>
      <c r="Q14" s="29">
        <f>SUM(O14+P14)</f>
        <v>764000</v>
      </c>
      <c r="R14" s="30">
        <f>E14+H14+K14+N14+Q14</f>
        <v>3447000</v>
      </c>
    </row>
    <row r="15" spans="1:18" x14ac:dyDescent="0.25">
      <c r="A15" s="35" t="s">
        <v>29</v>
      </c>
      <c r="B15" s="36">
        <f t="shared" si="1"/>
        <v>5100</v>
      </c>
      <c r="C15" s="27">
        <v>2500</v>
      </c>
      <c r="D15" s="28">
        <v>0</v>
      </c>
      <c r="E15" s="29">
        <f t="shared" ref="E15:E20" si="2">SUM(C15+D15)</f>
        <v>2500</v>
      </c>
      <c r="F15" s="27">
        <v>1000</v>
      </c>
      <c r="G15" s="31">
        <v>0</v>
      </c>
      <c r="H15" s="29">
        <f t="shared" ref="H15:H20" si="3">SUM(F15+G15)</f>
        <v>1000</v>
      </c>
      <c r="I15" s="27">
        <v>0</v>
      </c>
      <c r="J15" s="31">
        <v>0</v>
      </c>
      <c r="K15" s="29">
        <f t="shared" ref="K15:K20" si="4">SUM(I15+J15)</f>
        <v>0</v>
      </c>
      <c r="L15" s="27">
        <v>800</v>
      </c>
      <c r="M15" s="28">
        <v>0</v>
      </c>
      <c r="N15" s="29">
        <f t="shared" ref="N15:N18" si="5">SUM(L15+M15)</f>
        <v>800</v>
      </c>
      <c r="O15" s="27">
        <v>800</v>
      </c>
      <c r="P15" s="31">
        <v>0</v>
      </c>
      <c r="Q15" s="29">
        <f t="shared" ref="Q15:Q20" si="6">SUM(O15+P15)</f>
        <v>800</v>
      </c>
      <c r="R15" s="30">
        <f t="shared" ref="R15:R18" si="7">E15+H15+K15+N15+Q15</f>
        <v>5100</v>
      </c>
    </row>
    <row r="16" spans="1:18" x14ac:dyDescent="0.25">
      <c r="A16" s="35" t="s">
        <v>19</v>
      </c>
      <c r="B16" s="36">
        <f t="shared" si="1"/>
        <v>259000</v>
      </c>
      <c r="C16" s="27">
        <v>86000</v>
      </c>
      <c r="D16" s="28">
        <v>0</v>
      </c>
      <c r="E16" s="29">
        <f t="shared" si="2"/>
        <v>86000</v>
      </c>
      <c r="F16" s="27">
        <v>78000</v>
      </c>
      <c r="G16" s="31">
        <v>0</v>
      </c>
      <c r="H16" s="29">
        <f t="shared" si="3"/>
        <v>78000</v>
      </c>
      <c r="I16" s="27">
        <v>65000</v>
      </c>
      <c r="J16" s="31">
        <v>0</v>
      </c>
      <c r="K16" s="29">
        <f t="shared" si="4"/>
        <v>65000</v>
      </c>
      <c r="L16" s="27">
        <v>30000</v>
      </c>
      <c r="M16" s="28">
        <v>0</v>
      </c>
      <c r="N16" s="29">
        <f t="shared" si="5"/>
        <v>30000</v>
      </c>
      <c r="O16" s="27">
        <v>0</v>
      </c>
      <c r="P16" s="31">
        <v>0</v>
      </c>
      <c r="Q16" s="29">
        <f t="shared" si="6"/>
        <v>0</v>
      </c>
      <c r="R16" s="30">
        <f t="shared" si="7"/>
        <v>259000</v>
      </c>
    </row>
    <row r="17" spans="1:18" x14ac:dyDescent="0.25">
      <c r="A17" s="45" t="s">
        <v>39</v>
      </c>
      <c r="B17" s="36">
        <f t="shared" si="1"/>
        <v>118000</v>
      </c>
      <c r="C17" s="27">
        <v>32000</v>
      </c>
      <c r="D17" s="28">
        <v>0</v>
      </c>
      <c r="E17" s="29">
        <f t="shared" si="2"/>
        <v>32000</v>
      </c>
      <c r="F17" s="27">
        <v>18000</v>
      </c>
      <c r="G17" s="31">
        <v>0</v>
      </c>
      <c r="H17" s="29">
        <f t="shared" si="3"/>
        <v>18000</v>
      </c>
      <c r="I17" s="27">
        <v>14000</v>
      </c>
      <c r="J17" s="31">
        <v>0</v>
      </c>
      <c r="K17" s="29">
        <f t="shared" si="4"/>
        <v>14000</v>
      </c>
      <c r="L17" s="27">
        <v>18000</v>
      </c>
      <c r="M17" s="28">
        <v>0</v>
      </c>
      <c r="N17" s="29">
        <f t="shared" si="5"/>
        <v>18000</v>
      </c>
      <c r="O17" s="27">
        <v>36000</v>
      </c>
      <c r="P17" s="31">
        <v>0</v>
      </c>
      <c r="Q17" s="29">
        <f t="shared" si="6"/>
        <v>36000</v>
      </c>
      <c r="R17" s="30">
        <f t="shared" si="7"/>
        <v>118000</v>
      </c>
    </row>
    <row r="18" spans="1:18" x14ac:dyDescent="0.25">
      <c r="A18" s="35" t="s">
        <v>20</v>
      </c>
      <c r="B18" s="36">
        <f t="shared" si="1"/>
        <v>3900</v>
      </c>
      <c r="C18" s="27">
        <v>1200</v>
      </c>
      <c r="D18" s="37">
        <v>800</v>
      </c>
      <c r="E18" s="29">
        <f t="shared" si="2"/>
        <v>2000</v>
      </c>
      <c r="F18" s="27">
        <v>500</v>
      </c>
      <c r="G18" s="31">
        <v>0</v>
      </c>
      <c r="H18" s="29">
        <f t="shared" si="3"/>
        <v>500</v>
      </c>
      <c r="I18" s="27">
        <v>1000</v>
      </c>
      <c r="J18" s="31">
        <v>0</v>
      </c>
      <c r="K18" s="29">
        <f t="shared" si="4"/>
        <v>1000</v>
      </c>
      <c r="L18" s="27">
        <v>1000</v>
      </c>
      <c r="M18" s="28">
        <v>0</v>
      </c>
      <c r="N18" s="29">
        <f t="shared" si="5"/>
        <v>1000</v>
      </c>
      <c r="O18" s="27">
        <v>200</v>
      </c>
      <c r="P18" s="54">
        <v>300</v>
      </c>
      <c r="Q18" s="29">
        <f t="shared" si="6"/>
        <v>500</v>
      </c>
      <c r="R18" s="30">
        <f t="shared" si="7"/>
        <v>5000</v>
      </c>
    </row>
    <row r="19" spans="1:18" x14ac:dyDescent="0.25">
      <c r="A19" s="35" t="s">
        <v>21</v>
      </c>
      <c r="B19" s="36">
        <f t="shared" si="1"/>
        <v>476000</v>
      </c>
      <c r="C19" s="27">
        <v>133000</v>
      </c>
      <c r="D19" s="37">
        <v>0</v>
      </c>
      <c r="E19" s="29">
        <f t="shared" si="2"/>
        <v>133000</v>
      </c>
      <c r="F19" s="27">
        <v>58000</v>
      </c>
      <c r="G19" s="54">
        <v>0</v>
      </c>
      <c r="H19" s="29">
        <f t="shared" si="3"/>
        <v>58000</v>
      </c>
      <c r="I19" s="27">
        <v>70000</v>
      </c>
      <c r="J19" s="54">
        <v>0</v>
      </c>
      <c r="K19" s="29">
        <f t="shared" si="4"/>
        <v>70000</v>
      </c>
      <c r="L19" s="27">
        <v>120000</v>
      </c>
      <c r="M19" s="37">
        <v>0</v>
      </c>
      <c r="N19" s="29">
        <f>SUM(L19+M19)</f>
        <v>120000</v>
      </c>
      <c r="O19" s="27">
        <v>95000</v>
      </c>
      <c r="P19" s="54">
        <v>0</v>
      </c>
      <c r="Q19" s="29">
        <f t="shared" si="6"/>
        <v>95000</v>
      </c>
      <c r="R19" s="30">
        <f>E19+H19+K19+N19+Q19</f>
        <v>476000</v>
      </c>
    </row>
    <row r="20" spans="1:18" x14ac:dyDescent="0.25">
      <c r="A20" s="35" t="s">
        <v>22</v>
      </c>
      <c r="B20" s="36">
        <f t="shared" si="1"/>
        <v>13200</v>
      </c>
      <c r="C20" s="27">
        <v>0</v>
      </c>
      <c r="D20" s="28">
        <v>0</v>
      </c>
      <c r="E20" s="29">
        <f t="shared" si="2"/>
        <v>0</v>
      </c>
      <c r="F20" s="27">
        <v>5000</v>
      </c>
      <c r="G20" s="31">
        <v>0</v>
      </c>
      <c r="H20" s="29">
        <f t="shared" si="3"/>
        <v>5000</v>
      </c>
      <c r="I20" s="27">
        <v>200</v>
      </c>
      <c r="J20" s="31">
        <v>0</v>
      </c>
      <c r="K20" s="29">
        <f t="shared" si="4"/>
        <v>200</v>
      </c>
      <c r="L20" s="27">
        <v>4000</v>
      </c>
      <c r="M20" s="28">
        <v>0</v>
      </c>
      <c r="N20" s="29">
        <f>SUM(L20+M20)</f>
        <v>4000</v>
      </c>
      <c r="O20" s="27">
        <v>4000</v>
      </c>
      <c r="P20" s="54">
        <v>2000</v>
      </c>
      <c r="Q20" s="29">
        <f t="shared" si="6"/>
        <v>6000</v>
      </c>
      <c r="R20" s="30">
        <f t="shared" ref="R20:R21" si="8">E20+H20+K20+N20+Q20</f>
        <v>15200</v>
      </c>
    </row>
    <row r="21" spans="1:18" ht="27" x14ac:dyDescent="0.25">
      <c r="A21" s="42" t="s">
        <v>17</v>
      </c>
      <c r="B21" s="43">
        <f>B22+B23+B24+B25+B26+B27+B28+B29</f>
        <v>4333200</v>
      </c>
      <c r="C21" s="43">
        <f>C22+C23+C24+C25+C26+C27+C28+C29</f>
        <v>1066700</v>
      </c>
      <c r="D21" s="43">
        <f>SUM(D22:D29)</f>
        <v>800</v>
      </c>
      <c r="E21" s="43">
        <f>E22+E23+E24+E25+E26+E27+E28+E29</f>
        <v>1067500</v>
      </c>
      <c r="F21" s="43">
        <f t="shared" ref="F21:Q21" si="9">F22+F23+F24+F25+F26+F27+F28+F29</f>
        <v>744500</v>
      </c>
      <c r="G21" s="43">
        <f t="shared" si="9"/>
        <v>0</v>
      </c>
      <c r="H21" s="43">
        <f t="shared" si="9"/>
        <v>744500</v>
      </c>
      <c r="I21" s="43">
        <f t="shared" si="9"/>
        <v>811200</v>
      </c>
      <c r="J21" s="43">
        <f t="shared" si="9"/>
        <v>0</v>
      </c>
      <c r="K21" s="43">
        <f t="shared" si="9"/>
        <v>811200</v>
      </c>
      <c r="L21" s="43">
        <f t="shared" si="9"/>
        <v>810800</v>
      </c>
      <c r="M21" s="43">
        <f t="shared" si="9"/>
        <v>0</v>
      </c>
      <c r="N21" s="43">
        <f t="shared" si="9"/>
        <v>810800</v>
      </c>
      <c r="O21" s="43">
        <f t="shared" si="9"/>
        <v>900000</v>
      </c>
      <c r="P21" s="43">
        <f>P22+P23+P24+P25+P26+P27+P28+P29</f>
        <v>2300</v>
      </c>
      <c r="Q21" s="43">
        <f t="shared" si="9"/>
        <v>902300</v>
      </c>
      <c r="R21" s="44">
        <f t="shared" si="8"/>
        <v>4336300</v>
      </c>
    </row>
    <row r="22" spans="1:18" s="22" customFormat="1" x14ac:dyDescent="0.25">
      <c r="A22" s="25" t="s">
        <v>31</v>
      </c>
      <c r="B22" s="26">
        <f>C22+F22+I22+L22+O22</f>
        <v>26620</v>
      </c>
      <c r="C22" s="27">
        <v>1713</v>
      </c>
      <c r="D22" s="28">
        <v>0</v>
      </c>
      <c r="E22" s="29">
        <f>SUM(C22+D22)</f>
        <v>1713</v>
      </c>
      <c r="F22" s="27">
        <v>20039</v>
      </c>
      <c r="G22" s="28">
        <v>0</v>
      </c>
      <c r="H22" s="29">
        <f>SUM(F22+G22)</f>
        <v>20039</v>
      </c>
      <c r="I22" s="27">
        <v>2918</v>
      </c>
      <c r="J22" s="28">
        <v>0</v>
      </c>
      <c r="K22" s="29">
        <f>SUM(I22+J22)</f>
        <v>2918</v>
      </c>
      <c r="L22" s="27">
        <v>1299</v>
      </c>
      <c r="M22" s="28">
        <v>0</v>
      </c>
      <c r="N22" s="29">
        <f>SUM(L22+M22)</f>
        <v>1299</v>
      </c>
      <c r="O22" s="27">
        <v>651</v>
      </c>
      <c r="P22" s="28">
        <v>0</v>
      </c>
      <c r="Q22" s="29">
        <f>SUM(O22+P22)</f>
        <v>651</v>
      </c>
      <c r="R22" s="30">
        <f>E22+H22+K22+N22+Q22</f>
        <v>26620</v>
      </c>
    </row>
    <row r="23" spans="1:18" s="22" customFormat="1" x14ac:dyDescent="0.25">
      <c r="A23" s="25" t="s">
        <v>41</v>
      </c>
      <c r="B23" s="26">
        <f>C23+F23+I23+L23+O23</f>
        <v>65000</v>
      </c>
      <c r="C23" s="27">
        <v>13000</v>
      </c>
      <c r="D23" s="37">
        <v>0</v>
      </c>
      <c r="E23" s="29">
        <f>SUM(C23+D23)</f>
        <v>13000</v>
      </c>
      <c r="F23" s="27">
        <v>12000</v>
      </c>
      <c r="G23" s="37">
        <v>0</v>
      </c>
      <c r="H23" s="29">
        <f>SUM(F23+G23)</f>
        <v>12000</v>
      </c>
      <c r="I23" s="27">
        <v>24000</v>
      </c>
      <c r="J23" s="37">
        <v>0</v>
      </c>
      <c r="K23" s="29">
        <f>SUM(I23+J23)</f>
        <v>24000</v>
      </c>
      <c r="L23" s="27">
        <v>12000</v>
      </c>
      <c r="M23" s="37">
        <v>0</v>
      </c>
      <c r="N23" s="29">
        <f>SUM(L23+M23)</f>
        <v>12000</v>
      </c>
      <c r="O23" s="27">
        <v>4000</v>
      </c>
      <c r="P23" s="37">
        <v>0</v>
      </c>
      <c r="Q23" s="29">
        <f>SUM(O23+P23)</f>
        <v>4000</v>
      </c>
      <c r="R23" s="30">
        <f>E23+H23+K23+N23+Q23</f>
        <v>65000</v>
      </c>
    </row>
    <row r="24" spans="1:18" x14ac:dyDescent="0.25">
      <c r="A24" s="35" t="s">
        <v>23</v>
      </c>
      <c r="B24" s="26">
        <f t="shared" ref="B24:B29" si="10">C24+F24+I24+L24+O24</f>
        <v>239900</v>
      </c>
      <c r="C24" s="27">
        <v>82600</v>
      </c>
      <c r="D24" s="37">
        <v>800</v>
      </c>
      <c r="E24" s="29">
        <f t="shared" ref="E24:E29" si="11">SUM(C24+D24)</f>
        <v>83400</v>
      </c>
      <c r="F24" s="27">
        <v>31500</v>
      </c>
      <c r="G24" s="37">
        <v>0</v>
      </c>
      <c r="H24" s="29">
        <f t="shared" ref="H24:H29" si="12">SUM(F24+G24)</f>
        <v>31500</v>
      </c>
      <c r="I24" s="27">
        <v>46000</v>
      </c>
      <c r="J24" s="37">
        <v>0</v>
      </c>
      <c r="K24" s="29">
        <f t="shared" ref="K24:K29" si="13">SUM(I24+J24)</f>
        <v>46000</v>
      </c>
      <c r="L24" s="27">
        <v>48800</v>
      </c>
      <c r="M24" s="37">
        <v>0</v>
      </c>
      <c r="N24" s="29">
        <f t="shared" ref="N24:N29" si="14">SUM(L24+M24)</f>
        <v>48800</v>
      </c>
      <c r="O24" s="27">
        <v>31000</v>
      </c>
      <c r="P24" s="37">
        <v>2300</v>
      </c>
      <c r="Q24" s="29">
        <f t="shared" ref="Q24:Q29" si="15">SUM(O24+P24)</f>
        <v>33300</v>
      </c>
      <c r="R24" s="30">
        <f t="shared" ref="R24:R29" si="16">E24+H24+K24+N24+Q24</f>
        <v>243000</v>
      </c>
    </row>
    <row r="25" spans="1:18" x14ac:dyDescent="0.25">
      <c r="A25" s="35" t="s">
        <v>24</v>
      </c>
      <c r="B25" s="26">
        <f t="shared" si="10"/>
        <v>3539080</v>
      </c>
      <c r="C25" s="27">
        <v>838287</v>
      </c>
      <c r="D25" s="37">
        <v>-5000</v>
      </c>
      <c r="E25" s="29">
        <f>SUM(C25+D25)</f>
        <v>833287</v>
      </c>
      <c r="F25" s="27">
        <v>580161</v>
      </c>
      <c r="G25" s="37">
        <v>0</v>
      </c>
      <c r="H25" s="29">
        <f t="shared" si="12"/>
        <v>580161</v>
      </c>
      <c r="I25" s="27">
        <v>667482</v>
      </c>
      <c r="J25" s="28">
        <v>0</v>
      </c>
      <c r="K25" s="29">
        <f t="shared" si="13"/>
        <v>667482</v>
      </c>
      <c r="L25" s="27">
        <v>653701</v>
      </c>
      <c r="M25" s="37">
        <v>-7000</v>
      </c>
      <c r="N25" s="29">
        <f t="shared" si="14"/>
        <v>646701</v>
      </c>
      <c r="O25" s="27">
        <v>799449</v>
      </c>
      <c r="P25" s="28">
        <v>0</v>
      </c>
      <c r="Q25" s="29">
        <f t="shared" si="15"/>
        <v>799449</v>
      </c>
      <c r="R25" s="30">
        <f>E25+H25+K25+N25+Q25</f>
        <v>3527080</v>
      </c>
    </row>
    <row r="26" spans="1:18" x14ac:dyDescent="0.25">
      <c r="A26" s="35" t="s">
        <v>25</v>
      </c>
      <c r="B26" s="26">
        <f t="shared" si="10"/>
        <v>107800</v>
      </c>
      <c r="C26" s="27">
        <v>30000</v>
      </c>
      <c r="D26" s="28">
        <v>0</v>
      </c>
      <c r="E26" s="29">
        <f t="shared" si="11"/>
        <v>30000</v>
      </c>
      <c r="F26" s="27">
        <v>31800</v>
      </c>
      <c r="G26" s="37">
        <v>0</v>
      </c>
      <c r="H26" s="29">
        <f t="shared" si="12"/>
        <v>31800</v>
      </c>
      <c r="I26" s="27">
        <v>0</v>
      </c>
      <c r="J26" s="28">
        <v>0</v>
      </c>
      <c r="K26" s="29">
        <f t="shared" si="13"/>
        <v>0</v>
      </c>
      <c r="L26" s="27">
        <v>38000</v>
      </c>
      <c r="M26" s="28">
        <v>0</v>
      </c>
      <c r="N26" s="29">
        <f t="shared" si="14"/>
        <v>38000</v>
      </c>
      <c r="O26" s="27">
        <v>8000</v>
      </c>
      <c r="P26" s="28">
        <v>0</v>
      </c>
      <c r="Q26" s="29">
        <f t="shared" si="15"/>
        <v>8000</v>
      </c>
      <c r="R26" s="30">
        <f t="shared" si="16"/>
        <v>107800</v>
      </c>
    </row>
    <row r="27" spans="1:18" x14ac:dyDescent="0.25">
      <c r="A27" s="35" t="s">
        <v>26</v>
      </c>
      <c r="B27" s="26">
        <f t="shared" si="10"/>
        <v>35500</v>
      </c>
      <c r="C27" s="27">
        <v>0</v>
      </c>
      <c r="D27" s="28">
        <v>0</v>
      </c>
      <c r="E27" s="29">
        <f>SUM(C27+D27)</f>
        <v>0</v>
      </c>
      <c r="F27" s="27">
        <v>25000</v>
      </c>
      <c r="G27" s="28">
        <v>0</v>
      </c>
      <c r="H27" s="29">
        <f t="shared" si="12"/>
        <v>25000</v>
      </c>
      <c r="I27" s="27">
        <v>10500</v>
      </c>
      <c r="J27" s="28">
        <v>0</v>
      </c>
      <c r="K27" s="29">
        <f t="shared" si="13"/>
        <v>10500</v>
      </c>
      <c r="L27" s="27">
        <v>0</v>
      </c>
      <c r="M27" s="28">
        <v>0</v>
      </c>
      <c r="N27" s="29">
        <f t="shared" si="14"/>
        <v>0</v>
      </c>
      <c r="O27" s="27">
        <v>0</v>
      </c>
      <c r="P27" s="28">
        <v>0</v>
      </c>
      <c r="Q27" s="29">
        <f t="shared" si="15"/>
        <v>0</v>
      </c>
      <c r="R27" s="30">
        <f t="shared" si="16"/>
        <v>35500</v>
      </c>
    </row>
    <row r="28" spans="1:18" x14ac:dyDescent="0.25">
      <c r="A28" s="35" t="s">
        <v>27</v>
      </c>
      <c r="B28" s="26">
        <f t="shared" si="10"/>
        <v>263300</v>
      </c>
      <c r="C28" s="27">
        <v>86100</v>
      </c>
      <c r="D28" s="37">
        <v>0</v>
      </c>
      <c r="E28" s="29">
        <f t="shared" si="11"/>
        <v>86100</v>
      </c>
      <c r="F28" s="27">
        <v>29000</v>
      </c>
      <c r="G28" s="37">
        <v>0</v>
      </c>
      <c r="H28" s="29">
        <f t="shared" si="12"/>
        <v>29000</v>
      </c>
      <c r="I28" s="27">
        <v>43200</v>
      </c>
      <c r="J28" s="37">
        <v>0</v>
      </c>
      <c r="K28" s="29">
        <f t="shared" si="13"/>
        <v>43200</v>
      </c>
      <c r="L28" s="27">
        <v>50000</v>
      </c>
      <c r="M28" s="37">
        <v>0</v>
      </c>
      <c r="N28" s="29">
        <v>50000</v>
      </c>
      <c r="O28" s="27">
        <v>55000</v>
      </c>
      <c r="P28" s="37">
        <v>0</v>
      </c>
      <c r="Q28" s="29">
        <f t="shared" si="15"/>
        <v>55000</v>
      </c>
      <c r="R28" s="30">
        <f t="shared" si="16"/>
        <v>263300</v>
      </c>
    </row>
    <row r="29" spans="1:18" x14ac:dyDescent="0.25">
      <c r="A29" s="35" t="s">
        <v>28</v>
      </c>
      <c r="B29" s="26">
        <f t="shared" si="10"/>
        <v>56000</v>
      </c>
      <c r="C29" s="39">
        <v>15000</v>
      </c>
      <c r="D29" s="55">
        <v>5000</v>
      </c>
      <c r="E29" s="29">
        <f t="shared" si="11"/>
        <v>20000</v>
      </c>
      <c r="F29" s="39">
        <v>15000</v>
      </c>
      <c r="G29" s="40">
        <v>0</v>
      </c>
      <c r="H29" s="29">
        <f t="shared" si="12"/>
        <v>15000</v>
      </c>
      <c r="I29" s="39">
        <v>17100</v>
      </c>
      <c r="J29" s="28">
        <v>0</v>
      </c>
      <c r="K29" s="29">
        <f t="shared" si="13"/>
        <v>17100</v>
      </c>
      <c r="L29" s="41">
        <v>7000</v>
      </c>
      <c r="M29" s="37">
        <v>7000</v>
      </c>
      <c r="N29" s="29">
        <f t="shared" si="14"/>
        <v>14000</v>
      </c>
      <c r="O29" s="39">
        <v>1900</v>
      </c>
      <c r="P29" s="40">
        <v>0</v>
      </c>
      <c r="Q29" s="29">
        <f t="shared" si="15"/>
        <v>1900</v>
      </c>
      <c r="R29" s="30">
        <f t="shared" si="16"/>
        <v>68000</v>
      </c>
    </row>
    <row r="30" spans="1:18" x14ac:dyDescent="0.25">
      <c r="A30" s="9"/>
      <c r="B30" s="10"/>
      <c r="C30" s="23"/>
      <c r="D30" s="12"/>
      <c r="E30" s="13"/>
      <c r="F30" s="11"/>
      <c r="G30" s="12"/>
      <c r="H30" s="13"/>
      <c r="I30" s="11"/>
      <c r="J30" s="12"/>
      <c r="K30" s="13"/>
      <c r="L30" s="11"/>
      <c r="M30" s="12"/>
      <c r="N30" s="13"/>
      <c r="O30" s="11"/>
      <c r="P30" s="12"/>
      <c r="Q30" s="13"/>
      <c r="R30" s="13"/>
    </row>
    <row r="31" spans="1:18" x14ac:dyDescent="0.25">
      <c r="A31" s="9"/>
      <c r="B31" s="10"/>
      <c r="C31" s="11"/>
      <c r="D31" s="12"/>
      <c r="E31" s="13"/>
      <c r="F31" s="11"/>
      <c r="G31" s="12"/>
      <c r="H31" s="13"/>
      <c r="I31" s="11"/>
      <c r="J31" s="12"/>
      <c r="K31" s="13"/>
      <c r="L31" s="11"/>
      <c r="M31" s="12"/>
      <c r="N31" s="13"/>
      <c r="O31" s="11"/>
      <c r="P31" s="12"/>
      <c r="Q31" s="13"/>
      <c r="R31" s="13"/>
    </row>
    <row r="37" spans="1:18" x14ac:dyDescent="0.25">
      <c r="A37" s="90" t="s">
        <v>0</v>
      </c>
      <c r="B37" s="64" t="s">
        <v>2</v>
      </c>
      <c r="C37" s="74" t="s">
        <v>32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  <c r="Q37" s="77"/>
      <c r="R37" s="67" t="s">
        <v>2</v>
      </c>
    </row>
    <row r="38" spans="1:18" x14ac:dyDescent="0.25">
      <c r="A38" s="90"/>
      <c r="B38" s="65"/>
      <c r="C38" s="91" t="s">
        <v>8</v>
      </c>
      <c r="D38" s="92"/>
      <c r="E38" s="93"/>
      <c r="F38" s="82" t="s">
        <v>9</v>
      </c>
      <c r="G38" s="83"/>
      <c r="H38" s="84"/>
      <c r="I38" s="82" t="s">
        <v>10</v>
      </c>
      <c r="J38" s="88"/>
      <c r="K38" s="89"/>
      <c r="L38" s="82" t="s">
        <v>11</v>
      </c>
      <c r="M38" s="88"/>
      <c r="N38" s="89"/>
      <c r="O38" s="58" t="s">
        <v>12</v>
      </c>
      <c r="P38" s="59"/>
      <c r="Q38" s="60"/>
      <c r="R38" s="68"/>
    </row>
    <row r="39" spans="1:18" x14ac:dyDescent="0.25">
      <c r="A39" s="90"/>
      <c r="B39" s="66"/>
      <c r="C39" s="61"/>
      <c r="D39" s="80"/>
      <c r="E39" s="81"/>
      <c r="F39" s="85"/>
      <c r="G39" s="86"/>
      <c r="H39" s="87"/>
      <c r="I39" s="61"/>
      <c r="J39" s="62"/>
      <c r="K39" s="63"/>
      <c r="L39" s="61"/>
      <c r="M39" s="62"/>
      <c r="N39" s="63"/>
      <c r="O39" s="61"/>
      <c r="P39" s="62"/>
      <c r="Q39" s="63"/>
      <c r="R39" s="69"/>
    </row>
    <row r="40" spans="1:18" ht="31.5" x14ac:dyDescent="0.25">
      <c r="A40" s="4"/>
      <c r="B40" s="5" t="s">
        <v>30</v>
      </c>
      <c r="C40" s="18" t="s">
        <v>13</v>
      </c>
      <c r="D40" s="20" t="s">
        <v>14</v>
      </c>
      <c r="E40" s="19" t="s">
        <v>15</v>
      </c>
      <c r="F40" s="18" t="s">
        <v>13</v>
      </c>
      <c r="G40" s="20" t="s">
        <v>14</v>
      </c>
      <c r="H40" s="19" t="s">
        <v>15</v>
      </c>
      <c r="I40" s="18" t="s">
        <v>13</v>
      </c>
      <c r="J40" s="21" t="s">
        <v>14</v>
      </c>
      <c r="K40" s="19" t="s">
        <v>15</v>
      </c>
      <c r="L40" s="18" t="s">
        <v>13</v>
      </c>
      <c r="M40" s="21" t="s">
        <v>14</v>
      </c>
      <c r="N40" s="19" t="s">
        <v>15</v>
      </c>
      <c r="O40" s="18" t="s">
        <v>13</v>
      </c>
      <c r="P40" s="21" t="s">
        <v>14</v>
      </c>
      <c r="Q40" s="19" t="s">
        <v>15</v>
      </c>
      <c r="R40" s="6" t="s">
        <v>15</v>
      </c>
    </row>
    <row r="41" spans="1:18" ht="27" x14ac:dyDescent="0.25">
      <c r="A41" s="8" t="s">
        <v>16</v>
      </c>
      <c r="B41" s="3">
        <f>SUM(C41+F41+I41+L41+O41)</f>
        <v>570312</v>
      </c>
      <c r="C41" s="3">
        <f t="shared" ref="C41:R41" si="17">SUM(C42:C45)</f>
        <v>242612</v>
      </c>
      <c r="D41" s="46">
        <f t="shared" si="17"/>
        <v>0</v>
      </c>
      <c r="E41" s="3">
        <f t="shared" si="17"/>
        <v>242612</v>
      </c>
      <c r="F41" s="3">
        <f t="shared" si="17"/>
        <v>110200</v>
      </c>
      <c r="G41" s="46">
        <f t="shared" si="17"/>
        <v>0</v>
      </c>
      <c r="H41" s="3">
        <f t="shared" si="17"/>
        <v>110200</v>
      </c>
      <c r="I41" s="3">
        <f t="shared" si="17"/>
        <v>50100</v>
      </c>
      <c r="J41" s="46">
        <f t="shared" si="17"/>
        <v>0</v>
      </c>
      <c r="K41" s="3">
        <f t="shared" si="17"/>
        <v>50100</v>
      </c>
      <c r="L41" s="3">
        <f t="shared" si="17"/>
        <v>130100</v>
      </c>
      <c r="M41" s="46">
        <f t="shared" si="17"/>
        <v>0</v>
      </c>
      <c r="N41" s="3">
        <f t="shared" si="17"/>
        <v>130100</v>
      </c>
      <c r="O41" s="3">
        <f t="shared" si="17"/>
        <v>37300</v>
      </c>
      <c r="P41" s="46">
        <f t="shared" si="17"/>
        <v>0</v>
      </c>
      <c r="Q41" s="3">
        <f t="shared" si="17"/>
        <v>37300</v>
      </c>
      <c r="R41" s="7">
        <f t="shared" si="17"/>
        <v>570312</v>
      </c>
    </row>
    <row r="42" spans="1:18" x14ac:dyDescent="0.25">
      <c r="A42" s="35" t="s">
        <v>18</v>
      </c>
      <c r="B42" s="26">
        <f>SUM(C42+F42+I42+L42+O42)</f>
        <v>568912</v>
      </c>
      <c r="C42" s="27">
        <v>241912</v>
      </c>
      <c r="D42" s="28"/>
      <c r="E42" s="29">
        <f>SUM(C42+D42)</f>
        <v>241912</v>
      </c>
      <c r="F42" s="27">
        <v>110000</v>
      </c>
      <c r="G42" s="28"/>
      <c r="H42" s="29">
        <f>SUM(F42+G42)</f>
        <v>110000</v>
      </c>
      <c r="I42" s="27">
        <v>50000</v>
      </c>
      <c r="J42" s="28"/>
      <c r="K42" s="29">
        <f>SUM(I42+J42)</f>
        <v>50000</v>
      </c>
      <c r="L42" s="27">
        <v>130000</v>
      </c>
      <c r="M42" s="28"/>
      <c r="N42" s="29">
        <f>SUM(L42+M42)</f>
        <v>130000</v>
      </c>
      <c r="O42" s="27">
        <v>37000</v>
      </c>
      <c r="P42" s="28"/>
      <c r="Q42" s="29">
        <f>SUM(O42+P42)</f>
        <v>37000</v>
      </c>
      <c r="R42" s="30">
        <f>E42+H42+K42+N42+Q42</f>
        <v>568912</v>
      </c>
    </row>
    <row r="43" spans="1:18" x14ac:dyDescent="0.25">
      <c r="A43" s="35" t="s">
        <v>20</v>
      </c>
      <c r="B43" s="26">
        <f>SUM(C43+F43+I43+L43+O43)</f>
        <v>1200</v>
      </c>
      <c r="C43" s="27">
        <v>700</v>
      </c>
      <c r="D43" s="28"/>
      <c r="E43" s="29">
        <f t="shared" ref="E43:E45" si="18">SUM(C43+D43)</f>
        <v>700</v>
      </c>
      <c r="F43" s="27">
        <v>200</v>
      </c>
      <c r="G43" s="28"/>
      <c r="H43" s="29">
        <f t="shared" ref="H43:H45" si="19">SUM(F43+G43)</f>
        <v>200</v>
      </c>
      <c r="I43" s="27">
        <v>100</v>
      </c>
      <c r="J43" s="28"/>
      <c r="K43" s="29">
        <f t="shared" ref="K43:K45" si="20">SUM(I43+J43)</f>
        <v>100</v>
      </c>
      <c r="L43" s="27">
        <v>100</v>
      </c>
      <c r="M43" s="28"/>
      <c r="N43" s="29">
        <f t="shared" ref="N43:N45" si="21">SUM(L43+M43)</f>
        <v>100</v>
      </c>
      <c r="O43" s="27">
        <v>100</v>
      </c>
      <c r="P43" s="28"/>
      <c r="Q43" s="29">
        <f t="shared" ref="Q43:Q44" si="22">SUM(O43+P43)</f>
        <v>100</v>
      </c>
      <c r="R43" s="30">
        <f t="shared" ref="R43:R45" si="23">E43+H43+K43+N43+Q43</f>
        <v>1200</v>
      </c>
    </row>
    <row r="44" spans="1:18" x14ac:dyDescent="0.25">
      <c r="A44" s="35" t="s">
        <v>21</v>
      </c>
      <c r="B44" s="26">
        <f>SUM(C44+F44+I44+L44+O44)</f>
        <v>0</v>
      </c>
      <c r="C44" s="27">
        <v>0</v>
      </c>
      <c r="D44" s="28"/>
      <c r="E44" s="29">
        <f t="shared" si="18"/>
        <v>0</v>
      </c>
      <c r="F44" s="27">
        <v>0</v>
      </c>
      <c r="G44" s="28"/>
      <c r="H44" s="29">
        <f t="shared" si="19"/>
        <v>0</v>
      </c>
      <c r="I44" s="27">
        <v>0</v>
      </c>
      <c r="J44" s="28"/>
      <c r="K44" s="29">
        <f t="shared" si="20"/>
        <v>0</v>
      </c>
      <c r="L44" s="27">
        <v>0</v>
      </c>
      <c r="M44" s="28"/>
      <c r="N44" s="29">
        <f t="shared" si="21"/>
        <v>0</v>
      </c>
      <c r="O44" s="27">
        <v>0</v>
      </c>
      <c r="P44" s="28"/>
      <c r="Q44" s="29">
        <f t="shared" si="22"/>
        <v>0</v>
      </c>
      <c r="R44" s="30">
        <f t="shared" si="23"/>
        <v>0</v>
      </c>
    </row>
    <row r="45" spans="1:18" x14ac:dyDescent="0.25">
      <c r="A45" s="35" t="s">
        <v>22</v>
      </c>
      <c r="B45" s="26">
        <f t="shared" ref="B45" si="24">SUM(C45+F45+I45+L45+O45)</f>
        <v>200</v>
      </c>
      <c r="C45" s="27">
        <v>0</v>
      </c>
      <c r="D45" s="28"/>
      <c r="E45" s="29">
        <f t="shared" si="18"/>
        <v>0</v>
      </c>
      <c r="F45" s="27">
        <v>0</v>
      </c>
      <c r="G45" s="28"/>
      <c r="H45" s="29">
        <f t="shared" si="19"/>
        <v>0</v>
      </c>
      <c r="I45" s="27">
        <v>0</v>
      </c>
      <c r="J45" s="28"/>
      <c r="K45" s="29">
        <f t="shared" si="20"/>
        <v>0</v>
      </c>
      <c r="L45" s="27">
        <v>0</v>
      </c>
      <c r="M45" s="28"/>
      <c r="N45" s="29">
        <f t="shared" si="21"/>
        <v>0</v>
      </c>
      <c r="O45" s="27">
        <v>200</v>
      </c>
      <c r="P45" s="28"/>
      <c r="Q45" s="29">
        <f>SUM(O45+P45)</f>
        <v>200</v>
      </c>
      <c r="R45" s="30">
        <f t="shared" si="23"/>
        <v>200</v>
      </c>
    </row>
    <row r="46" spans="1:18" ht="27" x14ac:dyDescent="0.25">
      <c r="A46" s="8" t="s">
        <v>17</v>
      </c>
      <c r="B46" s="3">
        <f t="shared" ref="B46:Q46" si="25">SUM(B47:B51)</f>
        <v>570312</v>
      </c>
      <c r="C46" s="3">
        <f t="shared" si="25"/>
        <v>242612</v>
      </c>
      <c r="D46" s="46">
        <f t="shared" si="25"/>
        <v>0</v>
      </c>
      <c r="E46" s="3">
        <f t="shared" si="25"/>
        <v>242612</v>
      </c>
      <c r="F46" s="3">
        <f t="shared" si="25"/>
        <v>110200</v>
      </c>
      <c r="G46" s="46">
        <f t="shared" si="25"/>
        <v>0</v>
      </c>
      <c r="H46" s="3">
        <f t="shared" si="25"/>
        <v>110200</v>
      </c>
      <c r="I46" s="3">
        <f t="shared" si="25"/>
        <v>50100</v>
      </c>
      <c r="J46" s="46">
        <f t="shared" si="25"/>
        <v>0</v>
      </c>
      <c r="K46" s="3">
        <f t="shared" si="25"/>
        <v>50100</v>
      </c>
      <c r="L46" s="3">
        <f t="shared" si="25"/>
        <v>130100</v>
      </c>
      <c r="M46" s="46">
        <f t="shared" si="25"/>
        <v>0</v>
      </c>
      <c r="N46" s="3">
        <f t="shared" si="25"/>
        <v>130100</v>
      </c>
      <c r="O46" s="3">
        <f t="shared" si="25"/>
        <v>37300</v>
      </c>
      <c r="P46" s="46">
        <f t="shared" si="25"/>
        <v>0</v>
      </c>
      <c r="Q46" s="3">
        <f t="shared" si="25"/>
        <v>37300</v>
      </c>
      <c r="R46" s="47">
        <f>E46+H46+K46+N46+Q46</f>
        <v>570312</v>
      </c>
    </row>
    <row r="47" spans="1:18" s="22" customFormat="1" x14ac:dyDescent="0.25">
      <c r="A47" s="25" t="s">
        <v>31</v>
      </c>
      <c r="B47" s="26">
        <f>SUM(C47+F47+I47+L47+O47)</f>
        <v>6641</v>
      </c>
      <c r="C47" s="27">
        <v>107</v>
      </c>
      <c r="D47" s="28"/>
      <c r="E47" s="29">
        <f>SUM(C47+D47)</f>
        <v>107</v>
      </c>
      <c r="F47" s="27">
        <v>167</v>
      </c>
      <c r="G47" s="28"/>
      <c r="H47" s="29">
        <f>F47+G47</f>
        <v>167</v>
      </c>
      <c r="I47" s="27">
        <v>25</v>
      </c>
      <c r="J47" s="28"/>
      <c r="K47" s="29">
        <f>SUM(I47+J47)</f>
        <v>25</v>
      </c>
      <c r="L47" s="27">
        <v>6190</v>
      </c>
      <c r="M47" s="28"/>
      <c r="N47" s="29">
        <f>SUM(L47+M47)</f>
        <v>6190</v>
      </c>
      <c r="O47" s="27">
        <v>152</v>
      </c>
      <c r="P47" s="28"/>
      <c r="Q47" s="29">
        <f>SUM(O47+P47)</f>
        <v>152</v>
      </c>
      <c r="R47" s="30">
        <f>E47+H47+K47+N47+Q47</f>
        <v>6641</v>
      </c>
    </row>
    <row r="48" spans="1:18" x14ac:dyDescent="0.25">
      <c r="A48" s="35" t="s">
        <v>23</v>
      </c>
      <c r="B48" s="26">
        <f t="shared" ref="B48:B50" si="26">SUM(C48+F48+I48+L48+O48)</f>
        <v>600</v>
      </c>
      <c r="C48" s="27">
        <v>0</v>
      </c>
      <c r="D48" s="28"/>
      <c r="E48" s="29">
        <f t="shared" ref="E48:E51" si="27">SUM(C48+D48)</f>
        <v>0</v>
      </c>
      <c r="F48" s="27">
        <v>200</v>
      </c>
      <c r="G48" s="28"/>
      <c r="H48" s="29">
        <f t="shared" ref="H48:H51" si="28">SUM(F48+G48)</f>
        <v>200</v>
      </c>
      <c r="I48" s="27">
        <v>100</v>
      </c>
      <c r="J48" s="28"/>
      <c r="K48" s="29">
        <f t="shared" ref="K48:K51" si="29">SUM(I48+J48)</f>
        <v>100</v>
      </c>
      <c r="L48" s="27">
        <v>100</v>
      </c>
      <c r="M48" s="28"/>
      <c r="N48" s="29">
        <f t="shared" ref="N48:N51" si="30">SUM(L48+M48)</f>
        <v>100</v>
      </c>
      <c r="O48" s="27">
        <v>200</v>
      </c>
      <c r="P48" s="28"/>
      <c r="Q48" s="29">
        <f t="shared" ref="Q48:Q51" si="31">SUM(O48+P48)</f>
        <v>200</v>
      </c>
      <c r="R48" s="30">
        <f t="shared" ref="R48:R51" si="32">E48+H48+K48+N48+Q48</f>
        <v>600</v>
      </c>
    </row>
    <row r="49" spans="1:18" x14ac:dyDescent="0.25">
      <c r="A49" s="35" t="s">
        <v>24</v>
      </c>
      <c r="B49" s="26">
        <f>SUM(C49+F49+I49+L49+O49)</f>
        <v>562371</v>
      </c>
      <c r="C49" s="27">
        <v>241805</v>
      </c>
      <c r="D49" s="28"/>
      <c r="E49" s="29">
        <f t="shared" si="27"/>
        <v>241805</v>
      </c>
      <c r="F49" s="27">
        <v>109833</v>
      </c>
      <c r="G49" s="28"/>
      <c r="H49" s="29">
        <f t="shared" si="28"/>
        <v>109833</v>
      </c>
      <c r="I49" s="27">
        <v>49975</v>
      </c>
      <c r="J49" s="28"/>
      <c r="K49" s="29">
        <f t="shared" si="29"/>
        <v>49975</v>
      </c>
      <c r="L49" s="27">
        <v>123810</v>
      </c>
      <c r="M49" s="28"/>
      <c r="N49" s="29">
        <f t="shared" si="30"/>
        <v>123810</v>
      </c>
      <c r="O49" s="27">
        <v>36948</v>
      </c>
      <c r="P49" s="28"/>
      <c r="Q49" s="29">
        <f t="shared" si="31"/>
        <v>36948</v>
      </c>
      <c r="R49" s="30">
        <f t="shared" si="32"/>
        <v>562371</v>
      </c>
    </row>
    <row r="50" spans="1:18" x14ac:dyDescent="0.25">
      <c r="A50" s="35" t="s">
        <v>25</v>
      </c>
      <c r="B50" s="26">
        <f t="shared" si="26"/>
        <v>0</v>
      </c>
      <c r="C50" s="27">
        <v>0</v>
      </c>
      <c r="D50" s="28"/>
      <c r="E50" s="29">
        <f t="shared" si="27"/>
        <v>0</v>
      </c>
      <c r="F50" s="27">
        <v>0</v>
      </c>
      <c r="G50" s="28"/>
      <c r="H50" s="29">
        <f t="shared" si="28"/>
        <v>0</v>
      </c>
      <c r="I50" s="27">
        <v>0</v>
      </c>
      <c r="J50" s="28"/>
      <c r="K50" s="29">
        <f t="shared" si="29"/>
        <v>0</v>
      </c>
      <c r="L50" s="27">
        <v>0</v>
      </c>
      <c r="M50" s="28"/>
      <c r="N50" s="29">
        <f t="shared" si="30"/>
        <v>0</v>
      </c>
      <c r="O50" s="27">
        <v>0</v>
      </c>
      <c r="P50" s="28"/>
      <c r="Q50" s="29">
        <f t="shared" si="31"/>
        <v>0</v>
      </c>
      <c r="R50" s="30">
        <f t="shared" si="32"/>
        <v>0</v>
      </c>
    </row>
    <row r="51" spans="1:18" x14ac:dyDescent="0.25">
      <c r="A51" s="35" t="s">
        <v>27</v>
      </c>
      <c r="B51" s="26">
        <f>SUM(C51+F51+I51+L51+O51)</f>
        <v>700</v>
      </c>
      <c r="C51" s="48">
        <v>700</v>
      </c>
      <c r="D51" s="38"/>
      <c r="E51" s="29">
        <f t="shared" si="27"/>
        <v>700</v>
      </c>
      <c r="F51" s="48">
        <v>0</v>
      </c>
      <c r="G51" s="38"/>
      <c r="H51" s="29">
        <f t="shared" si="28"/>
        <v>0</v>
      </c>
      <c r="I51" s="48">
        <v>0</v>
      </c>
      <c r="J51" s="38"/>
      <c r="K51" s="29">
        <f t="shared" si="29"/>
        <v>0</v>
      </c>
      <c r="L51" s="48">
        <v>0</v>
      </c>
      <c r="M51" s="38"/>
      <c r="N51" s="29">
        <f t="shared" si="30"/>
        <v>0</v>
      </c>
      <c r="O51" s="27">
        <v>0</v>
      </c>
      <c r="P51" s="28"/>
      <c r="Q51" s="29">
        <f t="shared" si="31"/>
        <v>0</v>
      </c>
      <c r="R51" s="30">
        <f t="shared" si="32"/>
        <v>700</v>
      </c>
    </row>
    <row r="53" spans="1:18" ht="8.25" customHeight="1" x14ac:dyDescent="0.25"/>
    <row r="54" spans="1:18" ht="27" customHeight="1" x14ac:dyDescent="0.25">
      <c r="A54" s="14" t="s">
        <v>33</v>
      </c>
      <c r="B54" s="15">
        <f t="shared" ref="B54:R54" si="33">B12+B41</f>
        <v>4903512</v>
      </c>
      <c r="C54" s="15">
        <f t="shared" si="33"/>
        <v>1309312</v>
      </c>
      <c r="D54" s="15">
        <f t="shared" si="33"/>
        <v>800</v>
      </c>
      <c r="E54" s="16">
        <f t="shared" si="33"/>
        <v>1310112</v>
      </c>
      <c r="F54" s="15">
        <f t="shared" si="33"/>
        <v>854700</v>
      </c>
      <c r="G54" s="15">
        <f t="shared" si="33"/>
        <v>0</v>
      </c>
      <c r="H54" s="16">
        <f t="shared" si="33"/>
        <v>854700</v>
      </c>
      <c r="I54" s="15">
        <f t="shared" si="33"/>
        <v>861300</v>
      </c>
      <c r="J54" s="15">
        <f t="shared" si="33"/>
        <v>0</v>
      </c>
      <c r="K54" s="16">
        <f t="shared" si="33"/>
        <v>861300</v>
      </c>
      <c r="L54" s="15">
        <f t="shared" si="33"/>
        <v>940900</v>
      </c>
      <c r="M54" s="15">
        <f t="shared" si="33"/>
        <v>0</v>
      </c>
      <c r="N54" s="16">
        <f t="shared" si="33"/>
        <v>940900</v>
      </c>
      <c r="O54" s="15">
        <f t="shared" si="33"/>
        <v>937300</v>
      </c>
      <c r="P54" s="15">
        <f t="shared" si="33"/>
        <v>2300</v>
      </c>
      <c r="Q54" s="16">
        <f t="shared" si="33"/>
        <v>939600</v>
      </c>
      <c r="R54" s="17">
        <f t="shared" si="33"/>
        <v>4906612</v>
      </c>
    </row>
    <row r="55" spans="1:18" ht="27" x14ac:dyDescent="0.25">
      <c r="A55" s="14" t="s">
        <v>34</v>
      </c>
      <c r="B55" s="15">
        <f t="shared" ref="B55:R55" si="34">B21+B46</f>
        <v>4903512</v>
      </c>
      <c r="C55" s="15">
        <f t="shared" si="34"/>
        <v>1309312</v>
      </c>
      <c r="D55" s="15">
        <f t="shared" si="34"/>
        <v>800</v>
      </c>
      <c r="E55" s="16">
        <f t="shared" si="34"/>
        <v>1310112</v>
      </c>
      <c r="F55" s="15">
        <f t="shared" si="34"/>
        <v>854700</v>
      </c>
      <c r="G55" s="15">
        <f t="shared" si="34"/>
        <v>0</v>
      </c>
      <c r="H55" s="16">
        <f t="shared" si="34"/>
        <v>854700</v>
      </c>
      <c r="I55" s="15">
        <f t="shared" si="34"/>
        <v>861300</v>
      </c>
      <c r="J55" s="15">
        <f t="shared" si="34"/>
        <v>0</v>
      </c>
      <c r="K55" s="16">
        <f t="shared" si="34"/>
        <v>861300</v>
      </c>
      <c r="L55" s="15">
        <f t="shared" si="34"/>
        <v>940900</v>
      </c>
      <c r="M55" s="15">
        <f t="shared" si="34"/>
        <v>0</v>
      </c>
      <c r="N55" s="16">
        <f t="shared" si="34"/>
        <v>940900</v>
      </c>
      <c r="O55" s="15">
        <f t="shared" si="34"/>
        <v>937300</v>
      </c>
      <c r="P55" s="15">
        <f t="shared" si="34"/>
        <v>2300</v>
      </c>
      <c r="Q55" s="16">
        <f t="shared" si="34"/>
        <v>939600</v>
      </c>
      <c r="R55" s="17">
        <f t="shared" si="34"/>
        <v>4906612</v>
      </c>
    </row>
  </sheetData>
  <mergeCells count="23">
    <mergeCell ref="A37:A39"/>
    <mergeCell ref="B37:B39"/>
    <mergeCell ref="C37:Q37"/>
    <mergeCell ref="R37:R39"/>
    <mergeCell ref="C38:E39"/>
    <mergeCell ref="F38:H39"/>
    <mergeCell ref="I38:K39"/>
    <mergeCell ref="L38:N39"/>
    <mergeCell ref="O38:Q39"/>
    <mergeCell ref="L1:P1"/>
    <mergeCell ref="O9:Q10"/>
    <mergeCell ref="B8:B10"/>
    <mergeCell ref="R8:R10"/>
    <mergeCell ref="A6:R6"/>
    <mergeCell ref="A8:A10"/>
    <mergeCell ref="C8:Q8"/>
    <mergeCell ref="C9:E10"/>
    <mergeCell ref="F9:H10"/>
    <mergeCell ref="I9:K10"/>
    <mergeCell ref="L9:N10"/>
    <mergeCell ref="L2:P2"/>
    <mergeCell ref="L3:P3"/>
    <mergeCell ref="L4:P4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2017-07-03T07:51:40Z</dcterms:modified>
</cp:coreProperties>
</file>