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5225" windowHeight="8835" activeTab="0"/>
  </bookViews>
  <sheets>
    <sheet name="WYDATKI" sheetId="1" r:id="rId1"/>
    <sheet name="Arkusz1" sheetId="2" r:id="rId2"/>
    <sheet name="ZEST_DZIALOW" sheetId="3" r:id="rId3"/>
  </sheets>
  <definedNames>
    <definedName name="_xlnm.Print_Area" localSheetId="0">'WYDATKI'!$A$1:$E$493</definedName>
  </definedNames>
  <calcPr fullCalcOnLoad="1"/>
</workbook>
</file>

<file path=xl/sharedStrings.xml><?xml version="1.0" encoding="utf-8"?>
<sst xmlns="http://schemas.openxmlformats.org/spreadsheetml/2006/main" count="519" uniqueCount="223">
  <si>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</si>
  <si>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</si>
  <si>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</si>
  <si>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</si>
  <si>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</si>
  <si>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</si>
  <si>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</si>
  <si>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Drogi publiczne gminne </t>
  </si>
  <si>
    <t xml:space="preserve">TRANSPORT I ŁĄCZNOŚĆ 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</si>
  <si>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</si>
  <si>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</si>
  <si>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</si>
  <si>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</si>
  <si>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Obrona cywilna </t>
  </si>
  <si>
    <t>BEZPIECZEŃSTWO PUBLICZNE I OCHRONA PRZECIWPOŻAROWA</t>
  </si>
  <si>
    <t xml:space="preserve">RÓŻNE ROZLICZENIA </t>
  </si>
  <si>
    <t xml:space="preserve">OŚWIATA I WYCHOWANIE </t>
  </si>
  <si>
    <t xml:space="preserve">Szkoły podstawowe </t>
  </si>
  <si>
    <t xml:space="preserve">Ośrodki pomocy społecznej </t>
  </si>
  <si>
    <t xml:space="preserve">GOSPODARKA KOMUNALNA I OCHRONA ŚRODOWISKA </t>
  </si>
  <si>
    <t xml:space="preserve">Oświetlenie ulic, placów i dróg </t>
  </si>
  <si>
    <t xml:space="preserve">Nazwa działu </t>
  </si>
  <si>
    <t xml:space="preserve">Transport i łączność </t>
  </si>
  <si>
    <t>Gospodarka mieszkaniowa</t>
  </si>
  <si>
    <t xml:space="preserve">Działalność usługowa </t>
  </si>
  <si>
    <t>Administracja publiczna</t>
  </si>
  <si>
    <t xml:space="preserve">Bezpieczeństwo publiczne i ochrona przeciwpożarowa </t>
  </si>
  <si>
    <t xml:space="preserve">Różne rozliczenia </t>
  </si>
  <si>
    <t xml:space="preserve">Oświata i wychowanie </t>
  </si>
  <si>
    <t xml:space="preserve">Opieka społeczna </t>
  </si>
  <si>
    <t xml:space="preserve">Edukacyjna opieka wychowawcza </t>
  </si>
  <si>
    <t xml:space="preserve">Gospodarka komunalna i ochrona środowiska </t>
  </si>
  <si>
    <t>01030</t>
  </si>
  <si>
    <t xml:space="preserve">Izby rolnicze </t>
  </si>
  <si>
    <t xml:space="preserve">LEŚNICTWO </t>
  </si>
  <si>
    <t>020</t>
  </si>
  <si>
    <t>02095</t>
  </si>
  <si>
    <t xml:space="preserve">Składki na Fundusz Pracy </t>
  </si>
  <si>
    <t xml:space="preserve">Zakup materiałów i wyposażenia </t>
  </si>
  <si>
    <t>Zakup usług pozostałych - bieżące utrzymanie, odśnieżanie, oznakowanie</t>
  </si>
  <si>
    <t>Zakup energii - gaz i woda</t>
  </si>
  <si>
    <t xml:space="preserve">Lokalny transport zbiorowy </t>
  </si>
  <si>
    <t xml:space="preserve">Zakup usług pozostałych - opracowania planu przestrzennego zagospodarowania </t>
  </si>
  <si>
    <t xml:space="preserve">Plany zagospodarowania przestrzennego </t>
  </si>
  <si>
    <t>Zakup usług pozostałych - opracowania map</t>
  </si>
  <si>
    <t>Opracowania geodezyjne i kartograficzne</t>
  </si>
  <si>
    <t xml:space="preserve">Zakup usług pozostałych </t>
  </si>
  <si>
    <t xml:space="preserve">Cmentarze </t>
  </si>
  <si>
    <t xml:space="preserve">DZIAŁALNOŚĆ USŁUGOWA </t>
  </si>
  <si>
    <t xml:space="preserve">Wynagrodzenia osobowe pracowników </t>
  </si>
  <si>
    <t xml:space="preserve">Dodatkowe wynagrodzenia roczne </t>
  </si>
  <si>
    <t xml:space="preserve">Składki na ubezpieczenia społeczne </t>
  </si>
  <si>
    <t xml:space="preserve">Starostwa powiatowe </t>
  </si>
  <si>
    <t xml:space="preserve">Rady gmin </t>
  </si>
  <si>
    <t>Urzędy gmin</t>
  </si>
  <si>
    <t>Różne wydatki na rzecz osób fizycznych</t>
  </si>
  <si>
    <t>Zakup materiałów i wyposażenia</t>
  </si>
  <si>
    <t xml:space="preserve">Zakup usług pozostałych - szkolenia </t>
  </si>
  <si>
    <t>Podróże służbowe krajowe</t>
  </si>
  <si>
    <t xml:space="preserve">Wpłaty na PFRON </t>
  </si>
  <si>
    <t xml:space="preserve">Zakup usług zdrowotnych </t>
  </si>
  <si>
    <t xml:space="preserve">Pobór podatków, opłat i niepodatkowych należności budżetowych </t>
  </si>
  <si>
    <t xml:space="preserve">Różne opłaty i składki - na rzecz Związków Gmin Wiejskich </t>
  </si>
  <si>
    <t xml:space="preserve">Ochotnicze straże pożarne </t>
  </si>
  <si>
    <t xml:space="preserve">Zakup energii </t>
  </si>
  <si>
    <t xml:space="preserve">Zakup usług remontowych </t>
  </si>
  <si>
    <t xml:space="preserve">Różne opłaty i składki - ubezpieczenia samochodów </t>
  </si>
  <si>
    <t xml:space="preserve">OBSŁUGA DŁUGU PUBLICZNEGO </t>
  </si>
  <si>
    <t>Obsługa papierów wartościowych, kredytów i pożyczek jednostek samorządu terytorialnego</t>
  </si>
  <si>
    <t>Rezerwy ogólne i celowe</t>
  </si>
  <si>
    <t xml:space="preserve">Rezerwy - ogólna wykorzystywana w toku wykonywania budżetu w trybie przeniesień </t>
  </si>
  <si>
    <t xml:space="preserve">Gimnazja </t>
  </si>
  <si>
    <t xml:space="preserve">Dowożenie uczniów do szkół </t>
  </si>
  <si>
    <t xml:space="preserve">Dokształcanie i doskonalenie nauczycieli </t>
  </si>
  <si>
    <t>Zakup pomocy naukowych, dydaktycznych i książek</t>
  </si>
  <si>
    <t>Zakup energii</t>
  </si>
  <si>
    <t>Różne opłaty i składki - ubezpieczenia majątku</t>
  </si>
  <si>
    <t xml:space="preserve">Odpisy na Zakładowy Fundusz Świadczeń Socjalnych </t>
  </si>
  <si>
    <t xml:space="preserve">Wydatki inwestycyjne jednostek budżetowych </t>
  </si>
  <si>
    <t>Zakup usług remontowych</t>
  </si>
  <si>
    <t xml:space="preserve">OCHRONA ZDROWIA </t>
  </si>
  <si>
    <t xml:space="preserve">Przeciwdziałanie alkoholizmowi </t>
  </si>
  <si>
    <t xml:space="preserve">Podróże służbowe krajowe </t>
  </si>
  <si>
    <t>Dodatki mieszkaniowe</t>
  </si>
  <si>
    <t xml:space="preserve">Świadczenia społeczne </t>
  </si>
  <si>
    <t xml:space="preserve">Świadczenia społeczne - dożywianie uczniów </t>
  </si>
  <si>
    <t>Składki na ubezpieczenie społeczne</t>
  </si>
  <si>
    <t xml:space="preserve">Świetlice szkolne </t>
  </si>
  <si>
    <t>Zakup materiałów i wyposażenia - materiały piśmienne itp.</t>
  </si>
  <si>
    <t xml:space="preserve">Zakupy materiałów i wyposażenia </t>
  </si>
  <si>
    <t xml:space="preserve">Pomoc materialna dla uczniów </t>
  </si>
  <si>
    <t>EDUKACYJNA OPIEKA WYCHOWAWCZA</t>
  </si>
  <si>
    <t xml:space="preserve">Oczyszczanie miast i wsi </t>
  </si>
  <si>
    <t>Zakup usług remontowych - konserwacja oświetlenia, remonty</t>
  </si>
  <si>
    <t>KULTURA I OCHRONA DZIEDZICTWA NARODOWEGO</t>
  </si>
  <si>
    <t xml:space="preserve">Domy i ośrodki kultury, świetlice i kluby </t>
  </si>
  <si>
    <t>KULTURA FIZYCZNA I SPORT</t>
  </si>
  <si>
    <t xml:space="preserve">Zadania w zakresie kultury fizycznej i sportu </t>
  </si>
  <si>
    <t>OGÓŁEM WYDATKI</t>
  </si>
  <si>
    <t>OGÓŁEM ROZCHODY</t>
  </si>
  <si>
    <t xml:space="preserve">OGÓŁEM WYDATKI I ROZCHODY </t>
  </si>
  <si>
    <t xml:space="preserve">Leśnictwo </t>
  </si>
  <si>
    <t xml:space="preserve">Obsługa długu publicznego </t>
  </si>
  <si>
    <t xml:space="preserve">Ochrona zdrowia </t>
  </si>
  <si>
    <t xml:space="preserve">Kultura i ochrona dziedzictwa narodowego </t>
  </si>
  <si>
    <t>Kultura fizyczna i sport</t>
  </si>
  <si>
    <t xml:space="preserve">P L A N   W Y D A T K Ó W  </t>
  </si>
  <si>
    <r>
      <t>ZESTAWIENIE DZIAŁÓW</t>
    </r>
    <r>
      <rPr>
        <b/>
        <sz val="10"/>
        <rFont val="Arial CE"/>
        <family val="2"/>
      </rPr>
      <t xml:space="preserve"> </t>
    </r>
  </si>
  <si>
    <t xml:space="preserve">Biblioteki </t>
  </si>
  <si>
    <t>RAZEM WYDATKI</t>
  </si>
  <si>
    <t>RAZEM ROZCHODY</t>
  </si>
  <si>
    <t>OGÓŁEM WYDATKI I ROZCHODY</t>
  </si>
  <si>
    <t>Wpłaty na PFRON</t>
  </si>
  <si>
    <t>Zakup usług remontowych - remonty bieżące</t>
  </si>
  <si>
    <t xml:space="preserve">Zakup usług pozostałych - dowóz uczniów do szkół </t>
  </si>
  <si>
    <t>Zakup usług remontowych, remonty bieżące</t>
  </si>
  <si>
    <t>Dodatkowe wynagrodzenie roczne</t>
  </si>
  <si>
    <t>Zakup materiałów i wyposażenia - środki czystości, materiały piśmienne, pozostałe</t>
  </si>
  <si>
    <t>Zakup usług pozostałych</t>
  </si>
  <si>
    <t xml:space="preserve">POMOC SPOŁECZNA </t>
  </si>
  <si>
    <t>Klasyfikacja budżetowa</t>
  </si>
  <si>
    <t>Dział</t>
  </si>
  <si>
    <t>Rozdział</t>
  </si>
  <si>
    <t>Treść</t>
  </si>
  <si>
    <t xml:space="preserve"> §</t>
  </si>
  <si>
    <t xml:space="preserve"> </t>
  </si>
  <si>
    <t xml:space="preserve">Wpłaty gmin na rzecz Izb Rolniczych 2% wpływów z podatku rolnego </t>
  </si>
  <si>
    <t xml:space="preserve">                                                                                     Rady Gminy Lesznowola</t>
  </si>
  <si>
    <t>DOCHODY OD OSÓB PRAWNYCH, OD OSÓB FIZYCZNYCH I OD JEDNOSTEK NIEPOSIADAJĄCYCH OSOBOWOŚCI PRAWNEJ ORAZ WYDATKI ZWIĄZANE Z ICH POBOREM</t>
  </si>
  <si>
    <t>Dotacja podmiotowa z budżetu dla niepublicznej jednostki systemu oświaty</t>
  </si>
  <si>
    <t xml:space="preserve">Przedszkola  </t>
  </si>
  <si>
    <t>Składki na ubezpieczenie zdrowotne - budżet państwa</t>
  </si>
  <si>
    <t xml:space="preserve">Zakup usług pozostałych  </t>
  </si>
  <si>
    <r>
      <t xml:space="preserve">                                                                         </t>
    </r>
    <r>
      <rPr>
        <b/>
        <u val="single"/>
        <sz val="12"/>
        <rFont val="Arial CE"/>
        <family val="2"/>
      </rPr>
      <t>Załącznik Nr 2</t>
    </r>
  </si>
  <si>
    <t xml:space="preserve">Dochody od os. prawnych, od osób fizycznych i od jedn. nieposiadających osobowości prawnej oraz wydatki zwiazane z ich poborem    </t>
  </si>
  <si>
    <t>Zespoły obsługi ekonomiczno - administracyjnej szkół</t>
  </si>
  <si>
    <t>Składki na ubezpieczenia społeczne</t>
  </si>
  <si>
    <t>Drogi publiczne powiatowe</t>
  </si>
  <si>
    <t xml:space="preserve">Gospodarka odpadami </t>
  </si>
  <si>
    <t>Zakup usług remontowych - remonty wakacyjne</t>
  </si>
  <si>
    <t>Zakup usług pozostałych - opłaty bankowe i pozostałe</t>
  </si>
  <si>
    <t>Razem</t>
  </si>
  <si>
    <t>Szkoły podstawowe</t>
  </si>
  <si>
    <t>Przedszkola</t>
  </si>
  <si>
    <t>Zespoły obsługi ekonomiczno-administracyjne szkół</t>
  </si>
  <si>
    <t>Świadczenia rodzinne oraz składki na ubezpieczenia emerytalne                                                     i rentowe z ubezpieczenia społecznego</t>
  </si>
  <si>
    <t>Zasiłki i pomoc w naturze oraz składki na ubezpieczenie społeczne                                                i zdrowotne</t>
  </si>
  <si>
    <t>Kary i odszkodowania wypłacane na rzecz osób fizycznych</t>
  </si>
  <si>
    <t xml:space="preserve">Różne opłaty i składki - opłata stała na rzecz Nadleśnictwa </t>
  </si>
  <si>
    <t>Dotacje celowe przekazane gminie na zadanie bieżące realizowane na podstawie porozumień (umów) między j.s.t.</t>
  </si>
  <si>
    <t>Wydatki osobowe nie zaliczone do wynagrodzeń</t>
  </si>
  <si>
    <t xml:space="preserve">Wynagrodzenia agencyjno-prowizyjne  </t>
  </si>
  <si>
    <t xml:space="preserve">Odsetki i dyskonto od krajowych skarbowych papierów wartościowych oraz krajowych pożyczek i kredytów </t>
  </si>
  <si>
    <t>Wydatki na zakupy inwestycyjne jednostek budżetowych</t>
  </si>
  <si>
    <t xml:space="preserve">Dodatkowe wynagrodzenie roczne </t>
  </si>
  <si>
    <t>Składki na ubezpieczenie zdrowotne opłacane za osoby pobierające niektóre świadczenia z pomocy społecznej oraz niektóre świadczenia rodzinne</t>
  </si>
  <si>
    <t>Dotacja podmiotowe z budżetu dla instytucji kultury</t>
  </si>
  <si>
    <t xml:space="preserve">Wydatki osobowe nie zaliczone do wynagrodzeń </t>
  </si>
  <si>
    <t>Część równoważąca subwencji ogólnej dla gmin</t>
  </si>
  <si>
    <t>Placówki opiekuńczo wychowawcze - wsparcia dziennego</t>
  </si>
  <si>
    <t>Dotacja celowa z budżetu na finansowanie lub dofinansowanie zadań zleconych do realizacji pozostałym jednostkom nie zaliczanym do sektora finansów publicznych</t>
  </si>
  <si>
    <t>Wynagrodzenia bezosobowe</t>
  </si>
  <si>
    <t>Komendy wojewódzkie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</si>
  <si>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</si>
  <si>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</si>
  <si>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Spłaty otrzymanych krajowych kredytów i pożyczek</t>
  </si>
  <si>
    <t>Różne opłaty iskładki</t>
  </si>
  <si>
    <t xml:space="preserve">Wydatki osobowe niezaliczone do wynagrodzeń </t>
  </si>
  <si>
    <t xml:space="preserve">Wydatki na zakupy inwestycyjne jednostek budżetowych </t>
  </si>
  <si>
    <t xml:space="preserve">Różne opłaty i składki </t>
  </si>
  <si>
    <t xml:space="preserve">Zakup usług remontowych  </t>
  </si>
  <si>
    <t xml:space="preserve">Zakup usług remontowych - remont Urzędu Gminy </t>
  </si>
  <si>
    <t>Promocja jednostek samorządu terytorialnego</t>
  </si>
  <si>
    <t>Wpłaty od jednostek na fundusz celowy</t>
  </si>
  <si>
    <t>Oddziały przedszkolne w szkołach podstawowych</t>
  </si>
  <si>
    <t>Wydatki osobowe nie zaliczone do wynagrodz.</t>
  </si>
  <si>
    <t xml:space="preserve">Zakup usług pozostałych, </t>
  </si>
  <si>
    <t>Wydatki inwestycyjne jednostek budżetowych</t>
  </si>
  <si>
    <t>Gimnazja - "Szkoła Marzeń"</t>
  </si>
  <si>
    <t>Świadczenia społeczne - zasiłki celowe-budżet gminy</t>
  </si>
  <si>
    <t>Świadczenia społeczne - zasiłki stałe - budżet państwa</t>
  </si>
  <si>
    <t>Stypendia  dla uczniów - za wyniki w nauce</t>
  </si>
  <si>
    <t>Inne formy pomocy dla uczniów - socjalne</t>
  </si>
  <si>
    <t>Pozostała działalność - "EQUEL"</t>
  </si>
  <si>
    <t>Zwalczanie narkomanii</t>
  </si>
  <si>
    <t>Wydatki  inwest jedn budżetowych</t>
  </si>
  <si>
    <t>Zakup usług dostępu do sieci Internet</t>
  </si>
  <si>
    <t>WYDATKI BUDŻETU GMINY NA 2007 ROK</t>
  </si>
  <si>
    <t>Plan na 2007 r.</t>
  </si>
  <si>
    <t>Budżetu Gminy na 2007 rok</t>
  </si>
  <si>
    <t xml:space="preserve">Plan na 2007 r. </t>
  </si>
  <si>
    <t>WYDATKI INWESTYCYJNE 2007</t>
  </si>
  <si>
    <t>Bezpieczeństwo publiczne i ochrona przeciwpoż</t>
  </si>
  <si>
    <t>URZĘDY NACZELNYCH ORGANÓW WŁADZY PAŃSTWOWEJ, KONTROLI I OCHRONY PRAWA ORAZ SĄDOWNICTWA</t>
  </si>
  <si>
    <t>Urzędy naczelnych organów władzy państwowej, kontroli i ochrona prawa</t>
  </si>
  <si>
    <t>Urzędy gmin "Szkolenia językowe"</t>
  </si>
  <si>
    <t>Lecznictwo ambulatoryjne</t>
  </si>
  <si>
    <t>Kolonie i obozy oraz inne formy wypoczynku dzieci i młodzieży szkolnej, a także szkolenia młodzeży</t>
  </si>
  <si>
    <t>Różne opłaty i składki - ubezpieczenia dróg</t>
  </si>
  <si>
    <t>Wydatki  na zakupy inwest jedn budżetowych</t>
  </si>
  <si>
    <t xml:space="preserve">Dotacja podmiotowa z budżetu dla niepublicznej jednostki systemu oświaty </t>
  </si>
  <si>
    <t>Zakup materiałów papierniczych do sprzętu drukarskiego  i urządzeń kserograficznych</t>
  </si>
  <si>
    <t>Zakup akcesorii komputerowych, w tym programów i licencji</t>
  </si>
  <si>
    <t>Opłaty z tytułu zakupu usług telekomunikacyjnych telefonii stacjonarnej</t>
  </si>
  <si>
    <t>Opłaty z tytułu zakupu usług telekomunikacyjnych telefonii komórkowej</t>
  </si>
  <si>
    <t>Opłaty czynszowe za pomieszczenia biurowe</t>
  </si>
  <si>
    <t>Zakup usług przez jst od innych jst</t>
  </si>
  <si>
    <t>Świadczenia społeczne- zasiłki okresowe (w tym budżet państwa 66 000, budżet gminy 315.000)</t>
  </si>
  <si>
    <t>Wydatki  inwestycyjne jednostek budżetowych</t>
  </si>
  <si>
    <t>Urzędy naczelnych organów władzy państwowej, kontroli, ochrona prawa i sądownictwo</t>
  </si>
  <si>
    <t>Dotacja celowa na pomoc finansową udzielaną między j.s.t. na dofinansowanie własnych zadań inwestycyjnych i zakupów inwestycyjnych</t>
  </si>
  <si>
    <t>Dotacja celowa na pomoc finansową udzieloną między j.s.t. na dofinansowanie własnych zadań bież -dla  Komun. i Transp. - Filia Starostwa w Lesznowoli</t>
  </si>
  <si>
    <t xml:space="preserve">Dotacja celowa na pomoc finansową udzieloną między j.s.t. na dofinansowanie własnych zadań bieżących </t>
  </si>
  <si>
    <t>Dotacje celowe  przekazane gminie na zadania bieżące realizowane na podst porozumień</t>
  </si>
  <si>
    <t>Świadczenia społeczne - prace społeczne użyteczne</t>
  </si>
  <si>
    <t xml:space="preserve">Wpłaty jst. do budżetu państwa </t>
  </si>
  <si>
    <t xml:space="preserve">Opłaty z tytułu zakupu usług telekomunikacyjnych telefonii stacjonarnej </t>
  </si>
  <si>
    <t xml:space="preserve">Pomoc społeczna </t>
  </si>
  <si>
    <t xml:space="preserve">                                                                                     do Uchwały Nr 26/IV/2006</t>
  </si>
  <si>
    <t xml:space="preserve">                                                                                     z dnia 28 grudnia 2006r.</t>
  </si>
  <si>
    <t>Zakłady Gospodarki Komunalnej</t>
  </si>
  <si>
    <t>Dotacje celowe z budżetu na finansowanie lub dofinansowanie kosztów realizacji inwestycji i zakupów inwestycyjnych zakładów budżetowych</t>
  </si>
  <si>
    <t>Zakup usług remontowych - remonty budynku filii w Mysiadle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</si>
</sst>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6" xfId="0" applyFont="1" applyBorder="1" applyAlignment="1" quotePrefix="1">
      <alignment horizontal="center" vertical="center"/>
    </xf>
    <xf numFmtId="0" fontId="6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2" borderId="13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4" borderId="0" xfId="0" applyFont="1" applyFill="1" applyBorder="1" applyAlignment="1" quotePrefix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3" fontId="7" fillId="4" borderId="0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 quotePrefix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3" xfId="0" applyFont="1" applyBorder="1" applyAlignment="1" quotePrefix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6" fillId="0" borderId="20" xfId="0" applyFont="1" applyBorder="1" applyAlignment="1" quotePrefix="1">
      <alignment horizontal="center" vertical="center"/>
    </xf>
    <xf numFmtId="3" fontId="6" fillId="0" borderId="17" xfId="0" applyNumberFormat="1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vertical="center"/>
    </xf>
    <xf numFmtId="0" fontId="6" fillId="0" borderId="21" xfId="0" applyFont="1" applyBorder="1" applyAlignment="1" quotePrefix="1">
      <alignment horizontal="center" vertical="center"/>
    </xf>
    <xf numFmtId="0" fontId="4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3" fontId="7" fillId="3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7" fillId="3" borderId="3" xfId="0" applyFont="1" applyFill="1" applyBorder="1" applyAlignment="1" quotePrefix="1">
      <alignment horizontal="center" vertical="center"/>
    </xf>
    <xf numFmtId="3" fontId="6" fillId="3" borderId="3" xfId="0" applyNumberFormat="1" applyFont="1" applyFill="1" applyBorder="1" applyAlignment="1">
      <alignment vertical="center"/>
    </xf>
    <xf numFmtId="0" fontId="10" fillId="2" borderId="12" xfId="0" applyFont="1" applyFill="1" applyBorder="1" applyAlignment="1" quotePrefix="1">
      <alignment horizontal="center" vertical="center"/>
    </xf>
    <xf numFmtId="0" fontId="10" fillId="2" borderId="9" xfId="0" applyFont="1" applyFill="1" applyBorder="1" applyAlignment="1" quotePrefix="1">
      <alignment horizontal="center" vertical="center"/>
    </xf>
    <xf numFmtId="0" fontId="6" fillId="2" borderId="12" xfId="0" applyFont="1" applyFill="1" applyBorder="1" applyAlignment="1" quotePrefix="1">
      <alignment horizontal="center" vertical="center"/>
    </xf>
    <xf numFmtId="0" fontId="5" fillId="2" borderId="12" xfId="0" applyFont="1" applyFill="1" applyBorder="1" applyAlignment="1">
      <alignment vertical="center" wrapText="1"/>
    </xf>
    <xf numFmtId="0" fontId="7" fillId="3" borderId="8" xfId="0" applyFont="1" applyFill="1" applyBorder="1" applyAlignment="1" quotePrefix="1">
      <alignment horizontal="center" vertical="center"/>
    </xf>
    <xf numFmtId="3" fontId="7" fillId="3" borderId="23" xfId="0" applyNumberFormat="1" applyFont="1" applyFill="1" applyBorder="1" applyAlignment="1">
      <alignment vertical="center"/>
    </xf>
    <xf numFmtId="0" fontId="6" fillId="3" borderId="8" xfId="0" applyFont="1" applyFill="1" applyBorder="1" applyAlignment="1" quotePrefix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vertical="center"/>
    </xf>
    <xf numFmtId="0" fontId="7" fillId="2" borderId="9" xfId="0" applyFont="1" applyFill="1" applyBorder="1" applyAlignment="1" quotePrefix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0" fontId="2" fillId="0" borderId="12" xfId="0" applyFont="1" applyBorder="1" applyAlignment="1" quotePrefix="1">
      <alignment horizontal="center" vertical="center"/>
    </xf>
    <xf numFmtId="0" fontId="7" fillId="4" borderId="1" xfId="0" applyFont="1" applyFill="1" applyBorder="1" applyAlignment="1" quotePrefix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3" fontId="7" fillId="3" borderId="15" xfId="0" applyNumberFormat="1" applyFont="1" applyFill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3" fontId="6" fillId="0" borderId="19" xfId="0" applyNumberFormat="1" applyFont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3" fontId="6" fillId="4" borderId="26" xfId="0" applyNumberFormat="1" applyFont="1" applyFill="1" applyBorder="1" applyAlignment="1">
      <alignment vertical="center"/>
    </xf>
    <xf numFmtId="0" fontId="6" fillId="0" borderId="27" xfId="0" applyFont="1" applyBorder="1" applyAlignment="1" quotePrefix="1">
      <alignment horizontal="center" vertical="center"/>
    </xf>
    <xf numFmtId="3" fontId="4" fillId="4" borderId="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0" borderId="28" xfId="0" applyFont="1" applyBorder="1" applyAlignment="1" quotePrefix="1">
      <alignment horizontal="center" vertical="center"/>
    </xf>
    <xf numFmtId="0" fontId="4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 quotePrefix="1">
      <alignment horizontal="center" vertical="center"/>
    </xf>
    <xf numFmtId="3" fontId="6" fillId="0" borderId="30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3" fontId="7" fillId="2" borderId="17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3" fontId="6" fillId="4" borderId="15" xfId="0" applyNumberFormat="1" applyFon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/>
    </xf>
    <xf numFmtId="3" fontId="6" fillId="4" borderId="1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2"/>
  <sheetViews>
    <sheetView tabSelected="1" view="pageBreakPreview" zoomScaleSheetLayoutView="100" workbookViewId="0" topLeftCell="A212">
      <selection activeCell="A224" sqref="A224:E225"/>
    </sheetView>
  </sheetViews>
  <sheetFormatPr defaultColWidth="9.00390625" defaultRowHeight="12.75"/>
  <cols>
    <col min="1" max="1" width="6.875" style="1" customWidth="1"/>
    <col min="2" max="2" width="7.25390625" style="1" customWidth="1"/>
    <col min="3" max="3" width="6.875" style="1" customWidth="1"/>
    <col min="4" max="4" width="59.75390625" style="1" customWidth="1"/>
    <col min="5" max="5" width="15.00390625" style="1" customWidth="1"/>
    <col min="6" max="16384" width="9.125" style="1" customWidth="1"/>
  </cols>
  <sheetData>
    <row r="1" spans="4:5" ht="15.75">
      <c r="D1" s="172" t="s">
        <v>133</v>
      </c>
      <c r="E1" s="172"/>
    </row>
    <row r="2" spans="4:5" ht="12.75">
      <c r="D2" s="12"/>
      <c r="E2" s="12"/>
    </row>
    <row r="3" spans="4:5" ht="12.75">
      <c r="D3" s="173" t="s">
        <v>218</v>
      </c>
      <c r="E3" s="173"/>
    </row>
    <row r="4" spans="4:5" ht="12.75">
      <c r="D4" s="173" t="s">
        <v>127</v>
      </c>
      <c r="E4" s="173"/>
    </row>
    <row r="5" spans="4:5" ht="12.75">
      <c r="D5" s="173" t="s">
        <v>219</v>
      </c>
      <c r="E5" s="173"/>
    </row>
    <row r="6" ht="6.75" customHeight="1">
      <c r="E6" s="2"/>
    </row>
    <row r="7" spans="1:5" ht="15.75">
      <c r="A7" s="175" t="s">
        <v>187</v>
      </c>
      <c r="B7" s="175"/>
      <c r="C7" s="175"/>
      <c r="D7" s="175"/>
      <c r="E7" s="175"/>
    </row>
    <row r="8" spans="1:5" ht="6.75" customHeight="1">
      <c r="A8" s="43"/>
      <c r="B8" s="43"/>
      <c r="C8" s="43"/>
      <c r="D8" s="43"/>
      <c r="E8" s="43"/>
    </row>
    <row r="9" spans="1:5" ht="15.75" customHeight="1">
      <c r="A9" s="174" t="s">
        <v>120</v>
      </c>
      <c r="B9" s="174"/>
      <c r="C9" s="174"/>
      <c r="D9" s="174" t="s">
        <v>123</v>
      </c>
      <c r="E9" s="176" t="s">
        <v>188</v>
      </c>
    </row>
    <row r="10" spans="1:5" ht="15" customHeight="1">
      <c r="A10" s="44" t="s">
        <v>121</v>
      </c>
      <c r="B10" s="44" t="s">
        <v>122</v>
      </c>
      <c r="C10" s="44" t="s">
        <v>124</v>
      </c>
      <c r="D10" s="174"/>
      <c r="E10" s="177"/>
    </row>
    <row r="11" spans="1:5" ht="9" customHeight="1">
      <c r="A11" s="117">
        <v>1</v>
      </c>
      <c r="B11" s="117">
        <v>2</v>
      </c>
      <c r="C11" s="117">
        <v>3</v>
      </c>
      <c r="D11" s="117">
        <v>4</v>
      </c>
      <c r="E11" s="117">
        <v>5</v>
      </c>
    </row>
    <row r="12" spans="1:8" ht="16.5" customHeight="1">
      <c r="A12" s="121" t="s">
        <v>1</v>
      </c>
      <c r="B12" s="104"/>
      <c r="C12" s="122"/>
      <c r="D12" s="106" t="s">
        <v>4</v>
      </c>
      <c r="E12" s="107">
        <f>SUM(E16,E13)</f>
        <v>30662549</v>
      </c>
      <c r="H12" s="54"/>
    </row>
    <row r="13" spans="1:5" ht="15" customHeight="1">
      <c r="A13" s="64" t="s">
        <v>125</v>
      </c>
      <c r="B13" s="119" t="s">
        <v>2</v>
      </c>
      <c r="C13" s="119"/>
      <c r="D13" s="55" t="s">
        <v>3</v>
      </c>
      <c r="E13" s="61">
        <f>E14+E15</f>
        <v>30655549</v>
      </c>
    </row>
    <row r="14" spans="1:5" ht="22.5" customHeight="1">
      <c r="A14" s="66"/>
      <c r="B14" s="139"/>
      <c r="C14" s="10">
        <v>2710</v>
      </c>
      <c r="D14" s="5" t="s">
        <v>212</v>
      </c>
      <c r="E14" s="170">
        <v>150000</v>
      </c>
    </row>
    <row r="15" spans="1:5" ht="12.75" customHeight="1">
      <c r="A15" s="66"/>
      <c r="B15" s="139"/>
      <c r="C15" s="48">
        <v>6050</v>
      </c>
      <c r="D15" s="33" t="s">
        <v>78</v>
      </c>
      <c r="E15" s="171">
        <v>30505549</v>
      </c>
    </row>
    <row r="16" spans="1:5" s="12" customFormat="1" ht="15" customHeight="1">
      <c r="A16" s="113"/>
      <c r="B16" s="125" t="s">
        <v>32</v>
      </c>
      <c r="C16" s="125"/>
      <c r="D16" s="115" t="s">
        <v>33</v>
      </c>
      <c r="E16" s="116">
        <f>SUM(E17)</f>
        <v>7000</v>
      </c>
    </row>
    <row r="17" spans="1:5" ht="12.75" customHeight="1">
      <c r="A17" s="9"/>
      <c r="B17" s="9"/>
      <c r="C17" s="9">
        <v>2850</v>
      </c>
      <c r="D17" s="4" t="s">
        <v>126</v>
      </c>
      <c r="E17" s="36">
        <v>7000</v>
      </c>
    </row>
    <row r="18" spans="1:5" s="13" customFormat="1" ht="16.5" customHeight="1">
      <c r="A18" s="121" t="s">
        <v>35</v>
      </c>
      <c r="B18" s="104"/>
      <c r="C18" s="130"/>
      <c r="D18" s="106" t="s">
        <v>34</v>
      </c>
      <c r="E18" s="107">
        <f>E19</f>
        <v>77623</v>
      </c>
    </row>
    <row r="19" spans="1:5" s="13" customFormat="1" ht="15" customHeight="1">
      <c r="A19" s="64"/>
      <c r="B19" s="119" t="s">
        <v>36</v>
      </c>
      <c r="C19" s="119"/>
      <c r="D19" s="55" t="s">
        <v>6</v>
      </c>
      <c r="E19" s="61">
        <f>E20</f>
        <v>77623</v>
      </c>
    </row>
    <row r="20" spans="1:9" ht="12.75">
      <c r="A20" s="9"/>
      <c r="B20" s="9"/>
      <c r="C20" s="9">
        <v>4430</v>
      </c>
      <c r="D20" s="4" t="s">
        <v>148</v>
      </c>
      <c r="E20" s="36">
        <v>77623</v>
      </c>
      <c r="I20" s="53"/>
    </row>
    <row r="21" spans="1:5" s="13" customFormat="1" ht="16.5" customHeight="1">
      <c r="A21" s="103">
        <v>600</v>
      </c>
      <c r="B21" s="104"/>
      <c r="C21" s="131"/>
      <c r="D21" s="106" t="s">
        <v>8</v>
      </c>
      <c r="E21" s="107">
        <f>SUM(E28,E22,E25)</f>
        <v>28257282</v>
      </c>
    </row>
    <row r="22" spans="1:5" s="13" customFormat="1" ht="15" customHeight="1">
      <c r="A22" s="64"/>
      <c r="B22" s="60">
        <v>60004</v>
      </c>
      <c r="C22" s="60"/>
      <c r="D22" s="55" t="s">
        <v>41</v>
      </c>
      <c r="E22" s="61">
        <f>E23+E24</f>
        <v>875072</v>
      </c>
    </row>
    <row r="23" spans="1:5" ht="22.5">
      <c r="A23" s="9"/>
      <c r="B23" s="9"/>
      <c r="C23" s="10">
        <v>2310</v>
      </c>
      <c r="D23" s="5" t="s">
        <v>149</v>
      </c>
      <c r="E23" s="29">
        <v>555072</v>
      </c>
    </row>
    <row r="24" spans="1:5" ht="12.75">
      <c r="A24" s="9"/>
      <c r="B24" s="9"/>
      <c r="C24" s="48">
        <v>4300</v>
      </c>
      <c r="D24" s="33" t="s">
        <v>46</v>
      </c>
      <c r="E24" s="34">
        <v>320000</v>
      </c>
    </row>
    <row r="25" spans="1:5" ht="15" customHeight="1">
      <c r="A25" s="113"/>
      <c r="B25" s="114">
        <v>60014</v>
      </c>
      <c r="C25" s="114"/>
      <c r="D25" s="115" t="s">
        <v>137</v>
      </c>
      <c r="E25" s="116">
        <f>E26+E27</f>
        <v>3415000</v>
      </c>
    </row>
    <row r="26" spans="1:5" ht="22.5">
      <c r="A26" s="9"/>
      <c r="B26" s="9"/>
      <c r="C26" s="10">
        <v>2710</v>
      </c>
      <c r="D26" s="5" t="s">
        <v>212</v>
      </c>
      <c r="E26" s="29">
        <v>975000</v>
      </c>
    </row>
    <row r="27" spans="1:5" ht="22.5">
      <c r="A27" s="9"/>
      <c r="B27" s="9"/>
      <c r="C27" s="48">
        <v>6300</v>
      </c>
      <c r="D27" s="33" t="s">
        <v>210</v>
      </c>
      <c r="E27" s="34">
        <v>2440000</v>
      </c>
    </row>
    <row r="28" spans="1:5" s="12" customFormat="1" ht="15" customHeight="1">
      <c r="A28" s="113"/>
      <c r="B28" s="114">
        <v>60016</v>
      </c>
      <c r="C28" s="132"/>
      <c r="D28" s="115" t="s">
        <v>7</v>
      </c>
      <c r="E28" s="116">
        <f>SUM(E29:E37)</f>
        <v>23967210</v>
      </c>
    </row>
    <row r="29" spans="1:5" ht="12.75">
      <c r="A29" s="9"/>
      <c r="B29" s="9"/>
      <c r="C29" s="45">
        <v>4110</v>
      </c>
      <c r="D29" s="6" t="s">
        <v>51</v>
      </c>
      <c r="E29" s="35">
        <v>3000</v>
      </c>
    </row>
    <row r="30" spans="1:5" ht="12.75">
      <c r="A30" s="9"/>
      <c r="B30" s="9"/>
      <c r="C30" s="45">
        <v>4120</v>
      </c>
      <c r="D30" s="6" t="s">
        <v>37</v>
      </c>
      <c r="E30" s="29">
        <v>500</v>
      </c>
    </row>
    <row r="31" spans="1:5" ht="12.75">
      <c r="A31" s="9"/>
      <c r="B31" s="9"/>
      <c r="C31" s="45">
        <v>4170</v>
      </c>
      <c r="D31" s="6" t="s">
        <v>161</v>
      </c>
      <c r="E31" s="29">
        <v>10000</v>
      </c>
    </row>
    <row r="32" spans="1:5" ht="12.75">
      <c r="A32" s="9"/>
      <c r="B32" s="9"/>
      <c r="C32" s="45">
        <v>4210</v>
      </c>
      <c r="D32" s="6" t="s">
        <v>38</v>
      </c>
      <c r="E32" s="29">
        <v>18000</v>
      </c>
    </row>
    <row r="33" spans="1:5" ht="12.75" customHeight="1">
      <c r="A33" s="9"/>
      <c r="B33" s="9"/>
      <c r="C33" s="45">
        <v>4270</v>
      </c>
      <c r="D33" s="6" t="s">
        <v>65</v>
      </c>
      <c r="E33" s="29">
        <v>1400000</v>
      </c>
    </row>
    <row r="34" spans="1:5" ht="12.75" customHeight="1">
      <c r="A34" s="9"/>
      <c r="B34" s="9"/>
      <c r="C34" s="10">
        <v>4300</v>
      </c>
      <c r="D34" s="5" t="s">
        <v>39</v>
      </c>
      <c r="E34" s="29">
        <v>1370000</v>
      </c>
    </row>
    <row r="35" spans="1:5" ht="12.75" customHeight="1">
      <c r="A35" s="9"/>
      <c r="B35" s="9"/>
      <c r="C35" s="10">
        <v>4430</v>
      </c>
      <c r="D35" s="4" t="s">
        <v>198</v>
      </c>
      <c r="E35" s="29">
        <v>30000</v>
      </c>
    </row>
    <row r="36" spans="1:5" ht="12.75" customHeight="1">
      <c r="A36" s="9"/>
      <c r="B36" s="9"/>
      <c r="C36" s="10">
        <v>4590</v>
      </c>
      <c r="D36" s="5" t="s">
        <v>147</v>
      </c>
      <c r="E36" s="29">
        <v>500000</v>
      </c>
    </row>
    <row r="37" spans="1:5" ht="12.75" customHeight="1">
      <c r="A37" s="9"/>
      <c r="B37" s="9"/>
      <c r="C37" s="48">
        <v>6050</v>
      </c>
      <c r="D37" s="33" t="s">
        <v>78</v>
      </c>
      <c r="E37" s="144">
        <v>20635710</v>
      </c>
    </row>
    <row r="38" spans="1:5" s="13" customFormat="1" ht="14.25" customHeight="1">
      <c r="A38" s="103">
        <v>700</v>
      </c>
      <c r="B38" s="104"/>
      <c r="C38" s="131"/>
      <c r="D38" s="106" t="s">
        <v>10</v>
      </c>
      <c r="E38" s="107">
        <f>SUM(E39)</f>
        <v>2508505</v>
      </c>
    </row>
    <row r="39" spans="1:5" s="13" customFormat="1" ht="14.25" customHeight="1">
      <c r="A39" s="64"/>
      <c r="B39" s="60">
        <v>70005</v>
      </c>
      <c r="C39" s="60"/>
      <c r="D39" s="55" t="s">
        <v>9</v>
      </c>
      <c r="E39" s="61">
        <f>SUM(E40:E50)</f>
        <v>2508505</v>
      </c>
    </row>
    <row r="40" spans="1:5" s="13" customFormat="1" ht="12.75" customHeight="1">
      <c r="A40" s="9"/>
      <c r="B40" s="9"/>
      <c r="C40" s="45">
        <v>4110</v>
      </c>
      <c r="D40" s="6" t="s">
        <v>51</v>
      </c>
      <c r="E40" s="35">
        <v>1500</v>
      </c>
    </row>
    <row r="41" spans="1:5" s="13" customFormat="1" ht="12.75" customHeight="1">
      <c r="A41" s="9"/>
      <c r="B41" s="9"/>
      <c r="C41" s="45">
        <v>4120</v>
      </c>
      <c r="D41" s="6" t="s">
        <v>37</v>
      </c>
      <c r="E41" s="29">
        <v>200</v>
      </c>
    </row>
    <row r="42" spans="1:5" s="13" customFormat="1" ht="12" customHeight="1">
      <c r="A42" s="9"/>
      <c r="B42" s="9"/>
      <c r="C42" s="45">
        <v>4170</v>
      </c>
      <c r="D42" s="6" t="s">
        <v>161</v>
      </c>
      <c r="E42" s="29">
        <v>10000</v>
      </c>
    </row>
    <row r="43" spans="1:5" ht="12.75" customHeight="1">
      <c r="A43" s="9"/>
      <c r="B43" s="9"/>
      <c r="C43" s="45">
        <v>4210</v>
      </c>
      <c r="D43" s="6" t="s">
        <v>56</v>
      </c>
      <c r="E43" s="35">
        <v>16000</v>
      </c>
    </row>
    <row r="44" spans="1:5" ht="15" customHeight="1">
      <c r="A44" s="9"/>
      <c r="B44" s="9"/>
      <c r="C44" s="45">
        <v>4260</v>
      </c>
      <c r="D44" s="6" t="s">
        <v>64</v>
      </c>
      <c r="E44" s="35">
        <v>100000</v>
      </c>
    </row>
    <row r="45" spans="1:5" ht="15" customHeight="1">
      <c r="A45" s="9"/>
      <c r="B45" s="9"/>
      <c r="C45" s="45">
        <v>4270</v>
      </c>
      <c r="D45" s="6" t="s">
        <v>65</v>
      </c>
      <c r="E45" s="35">
        <v>150000</v>
      </c>
    </row>
    <row r="46" spans="1:5" ht="13.5" customHeight="1">
      <c r="A46" s="9"/>
      <c r="B46" s="9"/>
      <c r="C46" s="45">
        <v>4300</v>
      </c>
      <c r="D46" s="6" t="s">
        <v>132</v>
      </c>
      <c r="E46" s="35">
        <v>30000</v>
      </c>
    </row>
    <row r="47" spans="1:5" ht="12" customHeight="1">
      <c r="A47" s="9"/>
      <c r="B47" s="9"/>
      <c r="C47" s="45">
        <v>4350</v>
      </c>
      <c r="D47" s="6" t="s">
        <v>186</v>
      </c>
      <c r="E47" s="35">
        <v>2000</v>
      </c>
    </row>
    <row r="48" spans="1:5" ht="12" customHeight="1">
      <c r="A48" s="9"/>
      <c r="B48" s="9"/>
      <c r="C48" s="45">
        <v>4370</v>
      </c>
      <c r="D48" s="6" t="s">
        <v>216</v>
      </c>
      <c r="E48" s="35">
        <v>60000</v>
      </c>
    </row>
    <row r="49" spans="1:5" ht="12.75" customHeight="1">
      <c r="A49" s="9"/>
      <c r="B49" s="9"/>
      <c r="C49" s="45">
        <v>4430</v>
      </c>
      <c r="D49" s="6" t="s">
        <v>169</v>
      </c>
      <c r="E49" s="35">
        <v>30000</v>
      </c>
    </row>
    <row r="50" spans="1:5" ht="12.75" customHeight="1">
      <c r="A50" s="9"/>
      <c r="B50" s="9"/>
      <c r="C50" s="9">
        <v>6050</v>
      </c>
      <c r="D50" s="7" t="s">
        <v>78</v>
      </c>
      <c r="E50" s="36">
        <v>2108805</v>
      </c>
    </row>
    <row r="51" spans="1:5" s="13" customFormat="1" ht="14.25" customHeight="1">
      <c r="A51" s="103">
        <v>710</v>
      </c>
      <c r="B51" s="104"/>
      <c r="C51" s="131"/>
      <c r="D51" s="106" t="s">
        <v>48</v>
      </c>
      <c r="E51" s="107">
        <f>SUM(E52,E56,E60)</f>
        <v>1405000</v>
      </c>
    </row>
    <row r="52" spans="1:5" s="13" customFormat="1" ht="14.25" customHeight="1">
      <c r="A52" s="64"/>
      <c r="B52" s="60">
        <v>71004</v>
      </c>
      <c r="C52" s="60"/>
      <c r="D52" s="55" t="s">
        <v>43</v>
      </c>
      <c r="E52" s="61">
        <f>SUM(E53:E55)</f>
        <v>1315000</v>
      </c>
    </row>
    <row r="53" spans="1:5" ht="12.75" customHeight="1">
      <c r="A53" s="9"/>
      <c r="B53" s="9"/>
      <c r="C53" s="10">
        <v>4300</v>
      </c>
      <c r="D53" s="5" t="s">
        <v>42</v>
      </c>
      <c r="E53" s="29">
        <v>800000</v>
      </c>
    </row>
    <row r="54" spans="1:5" ht="12.75" customHeight="1">
      <c r="A54" s="9"/>
      <c r="B54" s="9"/>
      <c r="C54" s="10">
        <v>4170</v>
      </c>
      <c r="D54" s="5" t="s">
        <v>161</v>
      </c>
      <c r="E54" s="29">
        <v>15000</v>
      </c>
    </row>
    <row r="55" spans="1:5" ht="12.75" customHeight="1">
      <c r="A55" s="9"/>
      <c r="B55" s="9"/>
      <c r="C55" s="48">
        <v>4590</v>
      </c>
      <c r="D55" s="33" t="s">
        <v>147</v>
      </c>
      <c r="E55" s="34">
        <v>500000</v>
      </c>
    </row>
    <row r="56" spans="1:5" s="12" customFormat="1" ht="11.25" customHeight="1">
      <c r="A56" s="113"/>
      <c r="B56" s="114">
        <v>71014</v>
      </c>
      <c r="C56" s="114"/>
      <c r="D56" s="115" t="s">
        <v>45</v>
      </c>
      <c r="E56" s="116">
        <f>E57</f>
        <v>75000</v>
      </c>
    </row>
    <row r="57" spans="1:5" ht="12" customHeight="1">
      <c r="A57" s="47"/>
      <c r="B57" s="47"/>
      <c r="C57" s="47">
        <v>4300</v>
      </c>
      <c r="D57" s="112" t="s">
        <v>44</v>
      </c>
      <c r="E57" s="94">
        <v>75000</v>
      </c>
    </row>
    <row r="58" spans="1:5" ht="7.5" customHeight="1">
      <c r="A58" s="71"/>
      <c r="B58" s="71"/>
      <c r="C58" s="71"/>
      <c r="D58" s="72"/>
      <c r="E58" s="73"/>
    </row>
    <row r="59" spans="1:5" ht="10.5" customHeight="1">
      <c r="A59" s="145">
        <v>1</v>
      </c>
      <c r="B59" s="145">
        <v>2</v>
      </c>
      <c r="C59" s="145">
        <v>3</v>
      </c>
      <c r="D59" s="145">
        <v>4</v>
      </c>
      <c r="E59" s="145">
        <v>5</v>
      </c>
    </row>
    <row r="60" spans="1:5" s="12" customFormat="1" ht="14.25" customHeight="1">
      <c r="A60" s="113"/>
      <c r="B60" s="114">
        <v>71035</v>
      </c>
      <c r="C60" s="114"/>
      <c r="D60" s="115" t="s">
        <v>47</v>
      </c>
      <c r="E60" s="116">
        <f>SUM(E61:E63)</f>
        <v>15000</v>
      </c>
    </row>
    <row r="61" spans="1:5" ht="12" customHeight="1">
      <c r="A61" s="9"/>
      <c r="B61" s="9"/>
      <c r="C61" s="10">
        <v>4210</v>
      </c>
      <c r="D61" s="5" t="s">
        <v>38</v>
      </c>
      <c r="E61" s="29">
        <v>5000</v>
      </c>
    </row>
    <row r="62" spans="1:5" ht="12" customHeight="1">
      <c r="A62" s="9"/>
      <c r="B62" s="9"/>
      <c r="C62" s="45">
        <v>4270</v>
      </c>
      <c r="D62" s="6" t="s">
        <v>65</v>
      </c>
      <c r="E62" s="35">
        <v>6000</v>
      </c>
    </row>
    <row r="63" spans="1:5" ht="12" customHeight="1">
      <c r="A63" s="9"/>
      <c r="B63" s="9"/>
      <c r="C63" s="101">
        <v>4300</v>
      </c>
      <c r="D63" s="6" t="s">
        <v>132</v>
      </c>
      <c r="E63" s="102">
        <v>4000</v>
      </c>
    </row>
    <row r="64" spans="1:5" s="13" customFormat="1" ht="15" customHeight="1">
      <c r="A64" s="103">
        <v>750</v>
      </c>
      <c r="B64" s="104"/>
      <c r="C64" s="131"/>
      <c r="D64" s="106" t="s">
        <v>12</v>
      </c>
      <c r="E64" s="107">
        <f>SUM(E65,E71,E78,E84,E135,E132,E108)</f>
        <v>9276712</v>
      </c>
    </row>
    <row r="65" spans="1:5" s="13" customFormat="1" ht="13.5" customHeight="1">
      <c r="A65" s="64"/>
      <c r="B65" s="60">
        <v>75011</v>
      </c>
      <c r="C65" s="60"/>
      <c r="D65" s="55" t="s">
        <v>11</v>
      </c>
      <c r="E65" s="61">
        <f>SUM(E66:E70)</f>
        <v>222900</v>
      </c>
    </row>
    <row r="66" spans="1:5" ht="12.75" customHeight="1">
      <c r="A66" s="9"/>
      <c r="B66" s="9"/>
      <c r="C66" s="45">
        <v>4010</v>
      </c>
      <c r="D66" s="6" t="s">
        <v>49</v>
      </c>
      <c r="E66" s="35">
        <v>170000</v>
      </c>
    </row>
    <row r="67" spans="1:5" ht="12.75" customHeight="1">
      <c r="A67" s="9"/>
      <c r="B67" s="9"/>
      <c r="C67" s="10">
        <v>4040</v>
      </c>
      <c r="D67" s="5" t="s">
        <v>50</v>
      </c>
      <c r="E67" s="29">
        <v>11300</v>
      </c>
    </row>
    <row r="68" spans="1:5" ht="12.75" customHeight="1">
      <c r="A68" s="9"/>
      <c r="B68" s="9"/>
      <c r="C68" s="10">
        <v>4110</v>
      </c>
      <c r="D68" s="5" t="s">
        <v>51</v>
      </c>
      <c r="E68" s="29">
        <v>33000</v>
      </c>
    </row>
    <row r="69" spans="1:5" ht="12.75" customHeight="1">
      <c r="A69" s="9"/>
      <c r="B69" s="9"/>
      <c r="C69" s="10">
        <v>4120</v>
      </c>
      <c r="D69" s="5" t="s">
        <v>37</v>
      </c>
      <c r="E69" s="29">
        <v>4400</v>
      </c>
    </row>
    <row r="70" spans="1:5" ht="12.75" customHeight="1">
      <c r="A70" s="9"/>
      <c r="B70" s="9"/>
      <c r="C70" s="46">
        <v>4440</v>
      </c>
      <c r="D70" s="7" t="s">
        <v>77</v>
      </c>
      <c r="E70" s="37">
        <v>4200</v>
      </c>
    </row>
    <row r="71" spans="1:5" s="12" customFormat="1" ht="13.5" customHeight="1">
      <c r="A71" s="113"/>
      <c r="B71" s="114">
        <v>75020</v>
      </c>
      <c r="C71" s="114"/>
      <c r="D71" s="115" t="s">
        <v>52</v>
      </c>
      <c r="E71" s="126">
        <f>SUM(E72:E77)</f>
        <v>275100</v>
      </c>
    </row>
    <row r="72" spans="1:5" ht="18.75" customHeight="1">
      <c r="A72" s="9"/>
      <c r="B72" s="9"/>
      <c r="C72" s="45">
        <v>2710</v>
      </c>
      <c r="D72" s="6" t="s">
        <v>211</v>
      </c>
      <c r="E72" s="35">
        <v>150000</v>
      </c>
    </row>
    <row r="73" spans="1:5" ht="12.75">
      <c r="A73" s="9"/>
      <c r="B73" s="9"/>
      <c r="C73" s="45">
        <v>4010</v>
      </c>
      <c r="D73" s="5" t="s">
        <v>49</v>
      </c>
      <c r="E73" s="35">
        <v>95000</v>
      </c>
    </row>
    <row r="74" spans="1:5" ht="12.75">
      <c r="A74" s="9"/>
      <c r="B74" s="9"/>
      <c r="C74" s="45">
        <v>4040</v>
      </c>
      <c r="D74" s="5" t="s">
        <v>50</v>
      </c>
      <c r="E74" s="35">
        <v>7200</v>
      </c>
    </row>
    <row r="75" spans="1:5" ht="12.75">
      <c r="A75" s="9"/>
      <c r="B75" s="9"/>
      <c r="C75" s="45">
        <v>4110</v>
      </c>
      <c r="D75" s="5" t="s">
        <v>51</v>
      </c>
      <c r="E75" s="35">
        <v>18000</v>
      </c>
    </row>
    <row r="76" spans="1:5" ht="12.75">
      <c r="A76" s="9"/>
      <c r="B76" s="9"/>
      <c r="C76" s="45">
        <v>4120</v>
      </c>
      <c r="D76" s="5" t="s">
        <v>37</v>
      </c>
      <c r="E76" s="35">
        <v>2500</v>
      </c>
    </row>
    <row r="77" spans="1:5" ht="12.75">
      <c r="A77" s="9"/>
      <c r="B77" s="9"/>
      <c r="C77" s="9">
        <v>4440</v>
      </c>
      <c r="D77" s="7" t="s">
        <v>77</v>
      </c>
      <c r="E77" s="36">
        <v>2400</v>
      </c>
    </row>
    <row r="78" spans="1:5" s="12" customFormat="1" ht="13.5" customHeight="1">
      <c r="A78" s="113"/>
      <c r="B78" s="114">
        <v>75022</v>
      </c>
      <c r="C78" s="114"/>
      <c r="D78" s="115" t="s">
        <v>53</v>
      </c>
      <c r="E78" s="116">
        <f>SUM(E79:E83)</f>
        <v>437000</v>
      </c>
    </row>
    <row r="79" spans="1:5" ht="12.75">
      <c r="A79" s="9"/>
      <c r="B79" s="9"/>
      <c r="C79" s="45">
        <v>3030</v>
      </c>
      <c r="D79" s="6" t="s">
        <v>55</v>
      </c>
      <c r="E79" s="35">
        <v>360000</v>
      </c>
    </row>
    <row r="80" spans="1:5" ht="12.75">
      <c r="A80" s="9"/>
      <c r="B80" s="9"/>
      <c r="C80" s="10">
        <v>4210</v>
      </c>
      <c r="D80" s="5" t="s">
        <v>56</v>
      </c>
      <c r="E80" s="29">
        <v>34000</v>
      </c>
    </row>
    <row r="81" spans="1:5" ht="12.75">
      <c r="A81" s="9"/>
      <c r="B81" s="9"/>
      <c r="C81" s="10">
        <v>4300</v>
      </c>
      <c r="D81" s="5" t="s">
        <v>57</v>
      </c>
      <c r="E81" s="29">
        <v>30000</v>
      </c>
    </row>
    <row r="82" spans="1:5" ht="12.75">
      <c r="A82" s="9"/>
      <c r="B82" s="9"/>
      <c r="C82" s="46">
        <v>4360</v>
      </c>
      <c r="D82" s="6" t="s">
        <v>204</v>
      </c>
      <c r="E82" s="37">
        <v>6000</v>
      </c>
    </row>
    <row r="83" spans="1:5" ht="12.75">
      <c r="A83" s="9"/>
      <c r="B83" s="9"/>
      <c r="C83" s="46">
        <v>4410</v>
      </c>
      <c r="D83" s="7" t="s">
        <v>58</v>
      </c>
      <c r="E83" s="37">
        <v>7000</v>
      </c>
    </row>
    <row r="84" spans="1:5" s="12" customFormat="1" ht="13.5" customHeight="1">
      <c r="A84" s="113"/>
      <c r="B84" s="114">
        <v>75023</v>
      </c>
      <c r="C84" s="114"/>
      <c r="D84" s="115" t="s">
        <v>54</v>
      </c>
      <c r="E84" s="116">
        <f>SUM(E85:E107)</f>
        <v>7216007</v>
      </c>
    </row>
    <row r="85" spans="1:5" ht="12.75">
      <c r="A85" s="9"/>
      <c r="B85" s="9"/>
      <c r="C85" s="45">
        <v>3020</v>
      </c>
      <c r="D85" s="6" t="s">
        <v>167</v>
      </c>
      <c r="E85" s="35">
        <v>10000</v>
      </c>
    </row>
    <row r="86" spans="1:5" ht="12.75">
      <c r="A86" s="9"/>
      <c r="B86" s="9"/>
      <c r="C86" s="10">
        <v>4010</v>
      </c>
      <c r="D86" s="5" t="s">
        <v>49</v>
      </c>
      <c r="E86" s="29">
        <v>2662907</v>
      </c>
    </row>
    <row r="87" spans="1:5" ht="12.75">
      <c r="A87" s="9"/>
      <c r="B87" s="9"/>
      <c r="C87" s="10">
        <v>4040</v>
      </c>
      <c r="D87" s="5" t="s">
        <v>50</v>
      </c>
      <c r="E87" s="29">
        <v>206500</v>
      </c>
    </row>
    <row r="88" spans="1:5" ht="12.75">
      <c r="A88" s="9"/>
      <c r="B88" s="9"/>
      <c r="C88" s="10">
        <v>4110</v>
      </c>
      <c r="D88" s="5" t="s">
        <v>51</v>
      </c>
      <c r="E88" s="29">
        <v>476400</v>
      </c>
    </row>
    <row r="89" spans="1:5" ht="12.75">
      <c r="A89" s="9"/>
      <c r="B89" s="9"/>
      <c r="C89" s="10">
        <v>4120</v>
      </c>
      <c r="D89" s="5" t="s">
        <v>37</v>
      </c>
      <c r="E89" s="29">
        <v>65200</v>
      </c>
    </row>
    <row r="90" spans="1:5" ht="12.75">
      <c r="A90" s="9"/>
      <c r="B90" s="9"/>
      <c r="C90" s="10">
        <v>4140</v>
      </c>
      <c r="D90" s="5" t="s">
        <v>59</v>
      </c>
      <c r="E90" s="29">
        <v>23000</v>
      </c>
    </row>
    <row r="91" spans="1:5" ht="12.75">
      <c r="A91" s="9"/>
      <c r="B91" s="9"/>
      <c r="C91" s="10">
        <v>4170</v>
      </c>
      <c r="D91" s="6" t="s">
        <v>161</v>
      </c>
      <c r="E91" s="29">
        <v>90000</v>
      </c>
    </row>
    <row r="92" spans="1:5" ht="12.75">
      <c r="A92" s="9"/>
      <c r="B92" s="9"/>
      <c r="C92" s="10">
        <v>4210</v>
      </c>
      <c r="D92" s="5" t="s">
        <v>38</v>
      </c>
      <c r="E92" s="29">
        <v>200000</v>
      </c>
    </row>
    <row r="93" spans="1:5" ht="12.75">
      <c r="A93" s="9"/>
      <c r="B93" s="9"/>
      <c r="C93" s="10">
        <v>4260</v>
      </c>
      <c r="D93" s="5" t="s">
        <v>40</v>
      </c>
      <c r="E93" s="29">
        <v>98000</v>
      </c>
    </row>
    <row r="94" spans="1:5" ht="12.75" customHeight="1">
      <c r="A94" s="9"/>
      <c r="B94" s="9"/>
      <c r="C94" s="10">
        <v>4270</v>
      </c>
      <c r="D94" s="5" t="s">
        <v>170</v>
      </c>
      <c r="E94" s="29">
        <v>45000</v>
      </c>
    </row>
    <row r="95" spans="1:5" ht="12.75" customHeight="1">
      <c r="A95" s="9"/>
      <c r="B95" s="9"/>
      <c r="C95" s="10">
        <v>4270</v>
      </c>
      <c r="D95" s="5" t="s">
        <v>171</v>
      </c>
      <c r="E95" s="29">
        <v>50000</v>
      </c>
    </row>
    <row r="96" spans="1:5" ht="12.75">
      <c r="A96" s="9"/>
      <c r="B96" s="9"/>
      <c r="C96" s="10">
        <v>4280</v>
      </c>
      <c r="D96" s="5" t="s">
        <v>60</v>
      </c>
      <c r="E96" s="29">
        <v>9000</v>
      </c>
    </row>
    <row r="97" spans="1:5" ht="12.75" customHeight="1">
      <c r="A97" s="9"/>
      <c r="B97" s="9"/>
      <c r="C97" s="10">
        <v>4300</v>
      </c>
      <c r="D97" s="5" t="s">
        <v>46</v>
      </c>
      <c r="E97" s="29">
        <v>510000</v>
      </c>
    </row>
    <row r="98" spans="1:5" ht="12.75">
      <c r="A98" s="9"/>
      <c r="B98" s="9"/>
      <c r="C98" s="10">
        <v>4350</v>
      </c>
      <c r="D98" s="6" t="s">
        <v>186</v>
      </c>
      <c r="E98" s="29">
        <v>60000</v>
      </c>
    </row>
    <row r="99" spans="1:5" ht="12.75">
      <c r="A99" s="9"/>
      <c r="B99" s="9"/>
      <c r="C99" s="10">
        <v>4360</v>
      </c>
      <c r="D99" s="6" t="s">
        <v>204</v>
      </c>
      <c r="E99" s="29">
        <v>5000</v>
      </c>
    </row>
    <row r="100" spans="1:5" ht="12.75">
      <c r="A100" s="9"/>
      <c r="B100" s="9"/>
      <c r="C100" s="10">
        <v>4370</v>
      </c>
      <c r="D100" s="6" t="s">
        <v>203</v>
      </c>
      <c r="E100" s="29">
        <v>300000</v>
      </c>
    </row>
    <row r="101" spans="1:5" ht="12.75">
      <c r="A101" s="9"/>
      <c r="B101" s="9"/>
      <c r="C101" s="10">
        <v>4410</v>
      </c>
      <c r="D101" s="5" t="s">
        <v>82</v>
      </c>
      <c r="E101" s="29">
        <v>87000</v>
      </c>
    </row>
    <row r="102" spans="1:5" ht="12.75">
      <c r="A102" s="9"/>
      <c r="B102" s="9"/>
      <c r="C102" s="10">
        <v>4430</v>
      </c>
      <c r="D102" s="5" t="s">
        <v>169</v>
      </c>
      <c r="E102" s="29">
        <v>35000</v>
      </c>
    </row>
    <row r="103" spans="1:5" ht="12.75">
      <c r="A103" s="9"/>
      <c r="B103" s="9"/>
      <c r="C103" s="10">
        <v>4440</v>
      </c>
      <c r="D103" s="5" t="s">
        <v>77</v>
      </c>
      <c r="E103" s="29">
        <v>63000</v>
      </c>
    </row>
    <row r="104" spans="1:5" ht="21" customHeight="1">
      <c r="A104" s="9"/>
      <c r="B104" s="9"/>
      <c r="C104" s="46">
        <v>4740</v>
      </c>
      <c r="D104" s="7" t="s">
        <v>201</v>
      </c>
      <c r="E104" s="37">
        <v>120000</v>
      </c>
    </row>
    <row r="105" spans="1:5" ht="12.75">
      <c r="A105" s="9"/>
      <c r="B105" s="9"/>
      <c r="C105" s="46">
        <v>4750</v>
      </c>
      <c r="D105" s="7" t="s">
        <v>202</v>
      </c>
      <c r="E105" s="37">
        <v>80000</v>
      </c>
    </row>
    <row r="106" spans="1:5" ht="12.75">
      <c r="A106" s="9"/>
      <c r="B106" s="9"/>
      <c r="C106" s="46">
        <v>6050</v>
      </c>
      <c r="D106" s="7" t="s">
        <v>78</v>
      </c>
      <c r="E106" s="37">
        <v>1920000</v>
      </c>
    </row>
    <row r="107" spans="1:5" ht="12.75">
      <c r="A107" s="9"/>
      <c r="B107" s="9"/>
      <c r="C107" s="46">
        <v>6060</v>
      </c>
      <c r="D107" s="7" t="s">
        <v>168</v>
      </c>
      <c r="E107" s="37">
        <v>100000</v>
      </c>
    </row>
    <row r="108" spans="1:5" ht="12.75">
      <c r="A108" s="113"/>
      <c r="B108" s="114">
        <v>75023</v>
      </c>
      <c r="C108" s="114"/>
      <c r="D108" s="115" t="s">
        <v>195</v>
      </c>
      <c r="E108" s="116">
        <f>SUM(E109:E118,E120:E131)</f>
        <v>595705</v>
      </c>
    </row>
    <row r="109" spans="1:5" ht="12.75">
      <c r="A109" s="9"/>
      <c r="B109" s="9"/>
      <c r="C109" s="10">
        <v>4118</v>
      </c>
      <c r="D109" s="5" t="s">
        <v>51</v>
      </c>
      <c r="E109" s="29">
        <v>23700</v>
      </c>
    </row>
    <row r="110" spans="1:5" ht="12.75">
      <c r="A110" s="9"/>
      <c r="B110" s="9"/>
      <c r="C110" s="10">
        <v>4128</v>
      </c>
      <c r="D110" s="5" t="s">
        <v>37</v>
      </c>
      <c r="E110" s="29">
        <v>3200</v>
      </c>
    </row>
    <row r="111" spans="1:5" ht="12.75">
      <c r="A111" s="9"/>
      <c r="B111" s="9"/>
      <c r="C111" s="10">
        <v>4178</v>
      </c>
      <c r="D111" s="6" t="s">
        <v>161</v>
      </c>
      <c r="E111" s="29">
        <v>132000</v>
      </c>
    </row>
    <row r="112" spans="1:5" ht="12.75">
      <c r="A112" s="9"/>
      <c r="B112" s="9"/>
      <c r="C112" s="10">
        <v>4218</v>
      </c>
      <c r="D112" s="5" t="s">
        <v>38</v>
      </c>
      <c r="E112" s="29">
        <v>37400</v>
      </c>
    </row>
    <row r="113" spans="1:5" ht="12.75">
      <c r="A113" s="9"/>
      <c r="B113" s="9"/>
      <c r="C113" s="10">
        <v>4308</v>
      </c>
      <c r="D113" s="5" t="s">
        <v>46</v>
      </c>
      <c r="E113" s="29">
        <v>239979</v>
      </c>
    </row>
    <row r="114" spans="1:5" ht="12.75">
      <c r="A114" s="9"/>
      <c r="B114" s="9"/>
      <c r="C114" s="10">
        <v>4358</v>
      </c>
      <c r="D114" s="6" t="s">
        <v>186</v>
      </c>
      <c r="E114" s="29">
        <v>750</v>
      </c>
    </row>
    <row r="115" spans="1:5" ht="12.75">
      <c r="A115" s="9"/>
      <c r="B115" s="9"/>
      <c r="C115" s="10">
        <v>4368</v>
      </c>
      <c r="D115" s="6" t="s">
        <v>204</v>
      </c>
      <c r="E115" s="29">
        <v>1500</v>
      </c>
    </row>
    <row r="116" spans="1:5" ht="12.75">
      <c r="A116" s="9"/>
      <c r="B116" s="9"/>
      <c r="C116" s="10">
        <v>4378</v>
      </c>
      <c r="D116" s="6" t="s">
        <v>203</v>
      </c>
      <c r="E116" s="29">
        <v>1500</v>
      </c>
    </row>
    <row r="117" spans="1:5" ht="12.75">
      <c r="A117" s="9"/>
      <c r="B117" s="9"/>
      <c r="C117" s="10">
        <v>4418</v>
      </c>
      <c r="D117" s="5" t="s">
        <v>82</v>
      </c>
      <c r="E117" s="29">
        <v>750</v>
      </c>
    </row>
    <row r="118" spans="1:5" ht="20.25" customHeight="1">
      <c r="A118" s="47"/>
      <c r="B118" s="47"/>
      <c r="C118" s="48">
        <v>4748</v>
      </c>
      <c r="D118" s="33" t="s">
        <v>201</v>
      </c>
      <c r="E118" s="34">
        <v>3000</v>
      </c>
    </row>
    <row r="119" spans="1:5" ht="8.25" customHeight="1">
      <c r="A119" s="145">
        <v>1</v>
      </c>
      <c r="B119" s="145">
        <v>2</v>
      </c>
      <c r="C119" s="145">
        <v>3</v>
      </c>
      <c r="D119" s="145">
        <v>4</v>
      </c>
      <c r="E119" s="145">
        <v>5</v>
      </c>
    </row>
    <row r="120" spans="1:6" ht="12.75">
      <c r="A120" s="9"/>
      <c r="B120" s="9"/>
      <c r="C120" s="10">
        <v>4758</v>
      </c>
      <c r="D120" s="7" t="s">
        <v>202</v>
      </c>
      <c r="E120" s="29">
        <v>3000</v>
      </c>
      <c r="F120" s="39"/>
    </row>
    <row r="121" spans="1:5" ht="12.75">
      <c r="A121" s="9"/>
      <c r="B121" s="9"/>
      <c r="C121" s="10">
        <v>4119</v>
      </c>
      <c r="D121" s="5" t="s">
        <v>51</v>
      </c>
      <c r="E121" s="29">
        <v>8000</v>
      </c>
    </row>
    <row r="122" spans="1:5" ht="12.75">
      <c r="A122" s="9"/>
      <c r="B122" s="9"/>
      <c r="C122" s="10">
        <v>4129</v>
      </c>
      <c r="D122" s="5" t="s">
        <v>37</v>
      </c>
      <c r="E122" s="29">
        <v>1070</v>
      </c>
    </row>
    <row r="123" spans="1:5" ht="12.75">
      <c r="A123" s="9"/>
      <c r="B123" s="9"/>
      <c r="C123" s="10">
        <v>4179</v>
      </c>
      <c r="D123" s="6" t="s">
        <v>161</v>
      </c>
      <c r="E123" s="37">
        <v>44000</v>
      </c>
    </row>
    <row r="124" spans="1:5" ht="12.75">
      <c r="A124" s="9"/>
      <c r="B124" s="9"/>
      <c r="C124" s="10">
        <v>4219</v>
      </c>
      <c r="D124" s="5" t="s">
        <v>38</v>
      </c>
      <c r="E124" s="29">
        <v>12510</v>
      </c>
    </row>
    <row r="125" spans="1:5" ht="12.75">
      <c r="A125" s="9"/>
      <c r="B125" s="9"/>
      <c r="C125" s="10">
        <v>4309</v>
      </c>
      <c r="D125" s="5" t="s">
        <v>46</v>
      </c>
      <c r="E125" s="29">
        <v>79846</v>
      </c>
    </row>
    <row r="126" spans="1:5" ht="12.75">
      <c r="A126" s="9"/>
      <c r="B126" s="9"/>
      <c r="C126" s="10">
        <v>4359</v>
      </c>
      <c r="D126" s="5" t="s">
        <v>186</v>
      </c>
      <c r="E126" s="29">
        <v>250</v>
      </c>
    </row>
    <row r="127" spans="1:5" ht="12.75">
      <c r="A127" s="9"/>
      <c r="B127" s="9"/>
      <c r="C127" s="10">
        <v>4369</v>
      </c>
      <c r="D127" s="6" t="s">
        <v>204</v>
      </c>
      <c r="E127" s="29">
        <v>500</v>
      </c>
    </row>
    <row r="128" spans="1:5" ht="12.75">
      <c r="A128" s="9"/>
      <c r="B128" s="9"/>
      <c r="C128" s="10">
        <v>4379</v>
      </c>
      <c r="D128" s="6" t="s">
        <v>203</v>
      </c>
      <c r="E128" s="29">
        <v>500</v>
      </c>
    </row>
    <row r="129" spans="1:5" ht="12.75">
      <c r="A129" s="9"/>
      <c r="B129" s="9"/>
      <c r="C129" s="10">
        <v>4419</v>
      </c>
      <c r="D129" s="5" t="s">
        <v>82</v>
      </c>
      <c r="E129" s="29">
        <v>250</v>
      </c>
    </row>
    <row r="130" spans="1:5" ht="22.5">
      <c r="A130" s="9"/>
      <c r="B130" s="9"/>
      <c r="C130" s="45">
        <v>4749</v>
      </c>
      <c r="D130" s="7" t="s">
        <v>201</v>
      </c>
      <c r="E130" s="29">
        <v>1000</v>
      </c>
    </row>
    <row r="131" spans="1:6" ht="12.75">
      <c r="A131" s="9"/>
      <c r="B131" s="9"/>
      <c r="C131" s="45">
        <v>4759</v>
      </c>
      <c r="D131" s="7" t="s">
        <v>202</v>
      </c>
      <c r="E131" s="34">
        <v>1000</v>
      </c>
      <c r="F131" s="39">
        <f>SUM(E121:E131)</f>
        <v>148926</v>
      </c>
    </row>
    <row r="132" spans="1:5" ht="18" customHeight="1">
      <c r="A132" s="113"/>
      <c r="B132" s="114">
        <v>75075</v>
      </c>
      <c r="C132" s="114"/>
      <c r="D132" s="115" t="s">
        <v>172</v>
      </c>
      <c r="E132" s="116">
        <f>E133+E134</f>
        <v>520000</v>
      </c>
    </row>
    <row r="133" spans="1:5" ht="12.75">
      <c r="A133" s="9"/>
      <c r="B133" s="9"/>
      <c r="C133" s="45">
        <v>4210</v>
      </c>
      <c r="D133" s="6" t="s">
        <v>38</v>
      </c>
      <c r="E133" s="35">
        <v>70000</v>
      </c>
    </row>
    <row r="134" spans="1:5" ht="12.75">
      <c r="A134" s="9"/>
      <c r="B134" s="9"/>
      <c r="C134" s="118">
        <v>4300</v>
      </c>
      <c r="D134" s="7" t="s">
        <v>46</v>
      </c>
      <c r="E134" s="111">
        <v>450000</v>
      </c>
    </row>
    <row r="135" spans="1:5" ht="18" customHeight="1">
      <c r="A135" s="113"/>
      <c r="B135" s="114">
        <v>75095</v>
      </c>
      <c r="C135" s="114"/>
      <c r="D135" s="115" t="s">
        <v>6</v>
      </c>
      <c r="E135" s="116">
        <f>E136</f>
        <v>10000</v>
      </c>
    </row>
    <row r="136" spans="1:5" ht="12.75">
      <c r="A136" s="48"/>
      <c r="B136" s="48"/>
      <c r="C136" s="48">
        <v>4430</v>
      </c>
      <c r="D136" s="33" t="s">
        <v>62</v>
      </c>
      <c r="E136" s="34">
        <v>10000</v>
      </c>
    </row>
    <row r="137" spans="1:5" ht="30.75" customHeight="1">
      <c r="A137" s="103">
        <v>751</v>
      </c>
      <c r="B137" s="104"/>
      <c r="C137" s="131"/>
      <c r="D137" s="106" t="s">
        <v>193</v>
      </c>
      <c r="E137" s="107">
        <f>E138</f>
        <v>2386</v>
      </c>
    </row>
    <row r="138" spans="1:5" ht="24">
      <c r="A138" s="64"/>
      <c r="B138" s="60">
        <v>75101</v>
      </c>
      <c r="C138" s="60"/>
      <c r="D138" s="55" t="s">
        <v>194</v>
      </c>
      <c r="E138" s="61">
        <f>SUM(E139:E142)</f>
        <v>2386</v>
      </c>
    </row>
    <row r="139" spans="1:5" ht="12.75">
      <c r="A139" s="9"/>
      <c r="B139" s="9"/>
      <c r="C139" s="10">
        <v>4110</v>
      </c>
      <c r="D139" s="5" t="s">
        <v>51</v>
      </c>
      <c r="E139" s="29">
        <v>210</v>
      </c>
    </row>
    <row r="140" spans="1:5" ht="12.75">
      <c r="A140" s="9"/>
      <c r="B140" s="9"/>
      <c r="C140" s="10">
        <v>4120</v>
      </c>
      <c r="D140" s="5" t="s">
        <v>37</v>
      </c>
      <c r="E140" s="29">
        <v>26</v>
      </c>
    </row>
    <row r="141" spans="1:5" ht="12.75">
      <c r="A141" s="9"/>
      <c r="B141" s="9"/>
      <c r="C141" s="10">
        <v>4170</v>
      </c>
      <c r="D141" s="5" t="s">
        <v>161</v>
      </c>
      <c r="E141" s="29">
        <v>1050</v>
      </c>
    </row>
    <row r="142" spans="1:5" ht="12.75">
      <c r="A142" s="9"/>
      <c r="B142" s="9"/>
      <c r="C142" s="48">
        <v>4210</v>
      </c>
      <c r="D142" s="33" t="s">
        <v>38</v>
      </c>
      <c r="E142" s="34">
        <v>1100</v>
      </c>
    </row>
    <row r="143" spans="1:5" ht="24.75" customHeight="1">
      <c r="A143" s="103">
        <v>754</v>
      </c>
      <c r="B143" s="104"/>
      <c r="C143" s="131"/>
      <c r="D143" s="106" t="s">
        <v>14</v>
      </c>
      <c r="E143" s="107">
        <f>SUM(E146,E160,E144)</f>
        <v>2779200</v>
      </c>
    </row>
    <row r="144" spans="1:5" ht="18" customHeight="1">
      <c r="A144" s="64"/>
      <c r="B144" s="60">
        <v>75404</v>
      </c>
      <c r="C144" s="60"/>
      <c r="D144" s="55" t="s">
        <v>162</v>
      </c>
      <c r="E144" s="61">
        <f>E145</f>
        <v>30000</v>
      </c>
    </row>
    <row r="145" spans="1:5" ht="12" customHeight="1">
      <c r="A145" s="9"/>
      <c r="B145" s="9"/>
      <c r="C145" s="46">
        <v>3000</v>
      </c>
      <c r="D145" s="7" t="s">
        <v>173</v>
      </c>
      <c r="E145" s="37">
        <v>30000</v>
      </c>
    </row>
    <row r="146" spans="1:5" ht="14.25" customHeight="1">
      <c r="A146" s="113"/>
      <c r="B146" s="114">
        <v>75412</v>
      </c>
      <c r="C146" s="114"/>
      <c r="D146" s="115" t="s">
        <v>63</v>
      </c>
      <c r="E146" s="116">
        <f>SUM(E147:E151,E152:E159)</f>
        <v>2748700</v>
      </c>
    </row>
    <row r="147" spans="1:5" ht="15" customHeight="1">
      <c r="A147" s="9"/>
      <c r="B147" s="9"/>
      <c r="C147" s="10">
        <v>3020</v>
      </c>
      <c r="D147" s="5" t="s">
        <v>150</v>
      </c>
      <c r="E147" s="29">
        <v>120000</v>
      </c>
    </row>
    <row r="148" spans="1:5" ht="15" customHeight="1">
      <c r="A148" s="9"/>
      <c r="B148" s="9"/>
      <c r="C148" s="10">
        <v>4110</v>
      </c>
      <c r="D148" s="5" t="s">
        <v>51</v>
      </c>
      <c r="E148" s="29">
        <v>9900</v>
      </c>
    </row>
    <row r="149" spans="1:5" ht="14.25" customHeight="1">
      <c r="A149" s="9"/>
      <c r="B149" s="9"/>
      <c r="C149" s="10">
        <v>4120</v>
      </c>
      <c r="D149" s="5" t="s">
        <v>37</v>
      </c>
      <c r="E149" s="29">
        <v>1300</v>
      </c>
    </row>
    <row r="150" spans="1:5" ht="15" customHeight="1">
      <c r="A150" s="9"/>
      <c r="B150" s="9"/>
      <c r="C150" s="10">
        <v>4170</v>
      </c>
      <c r="D150" s="5" t="s">
        <v>161</v>
      </c>
      <c r="E150" s="29">
        <v>55000</v>
      </c>
    </row>
    <row r="151" spans="1:5" ht="15" customHeight="1">
      <c r="A151" s="9"/>
      <c r="B151" s="9"/>
      <c r="C151" s="10">
        <v>4210</v>
      </c>
      <c r="D151" s="5" t="s">
        <v>38</v>
      </c>
      <c r="E151" s="29">
        <v>112500</v>
      </c>
    </row>
    <row r="152" spans="1:5" ht="12.75">
      <c r="A152" s="9"/>
      <c r="B152" s="9"/>
      <c r="C152" s="10">
        <v>4260</v>
      </c>
      <c r="D152" s="5" t="s">
        <v>64</v>
      </c>
      <c r="E152" s="29">
        <v>21000</v>
      </c>
    </row>
    <row r="153" spans="1:5" ht="13.5" customHeight="1">
      <c r="A153" s="9"/>
      <c r="B153" s="9"/>
      <c r="C153" s="10">
        <v>4270</v>
      </c>
      <c r="D153" s="5" t="s">
        <v>65</v>
      </c>
      <c r="E153" s="29">
        <v>65000</v>
      </c>
    </row>
    <row r="154" spans="1:5" ht="13.5" customHeight="1">
      <c r="A154" s="9"/>
      <c r="B154" s="9"/>
      <c r="C154" s="10">
        <v>4280</v>
      </c>
      <c r="D154" s="5" t="s">
        <v>60</v>
      </c>
      <c r="E154" s="29">
        <v>3000</v>
      </c>
    </row>
    <row r="155" spans="1:5" ht="15" customHeight="1">
      <c r="A155" s="9"/>
      <c r="B155" s="9"/>
      <c r="C155" s="10">
        <v>4300</v>
      </c>
      <c r="D155" s="5" t="s">
        <v>46</v>
      </c>
      <c r="E155" s="29">
        <v>18000</v>
      </c>
    </row>
    <row r="156" spans="1:5" ht="15" customHeight="1">
      <c r="A156" s="9"/>
      <c r="B156" s="9"/>
      <c r="C156" s="10">
        <v>4370</v>
      </c>
      <c r="D156" s="6" t="s">
        <v>203</v>
      </c>
      <c r="E156" s="29">
        <v>3000</v>
      </c>
    </row>
    <row r="157" spans="1:5" ht="15" customHeight="1">
      <c r="A157" s="9"/>
      <c r="B157" s="9"/>
      <c r="C157" s="10">
        <v>4430</v>
      </c>
      <c r="D157" s="5" t="s">
        <v>66</v>
      </c>
      <c r="E157" s="29">
        <v>20000</v>
      </c>
    </row>
    <row r="158" spans="1:5" ht="15" customHeight="1">
      <c r="A158" s="9"/>
      <c r="B158" s="9"/>
      <c r="C158" s="10">
        <v>6050</v>
      </c>
      <c r="D158" s="5" t="s">
        <v>185</v>
      </c>
      <c r="E158" s="29">
        <v>1120000</v>
      </c>
    </row>
    <row r="159" spans="1:5" ht="15" customHeight="1">
      <c r="A159" s="9"/>
      <c r="B159" s="9"/>
      <c r="C159" s="48">
        <v>6060</v>
      </c>
      <c r="D159" s="33" t="s">
        <v>199</v>
      </c>
      <c r="E159" s="34">
        <v>1200000</v>
      </c>
    </row>
    <row r="160" spans="1:5" s="12" customFormat="1" ht="15" customHeight="1">
      <c r="A160" s="113"/>
      <c r="B160" s="114">
        <v>75414</v>
      </c>
      <c r="C160" s="114"/>
      <c r="D160" s="115" t="s">
        <v>13</v>
      </c>
      <c r="E160" s="116">
        <f>SUM(E162,E161)</f>
        <v>500</v>
      </c>
    </row>
    <row r="161" spans="1:5" ht="15.75" customHeight="1">
      <c r="A161" s="9"/>
      <c r="B161" s="9"/>
      <c r="C161" s="45">
        <v>4170</v>
      </c>
      <c r="D161" s="5" t="s">
        <v>161</v>
      </c>
      <c r="E161" s="35">
        <v>250</v>
      </c>
    </row>
    <row r="162" spans="1:5" ht="15.75" customHeight="1">
      <c r="A162" s="9"/>
      <c r="B162" s="9"/>
      <c r="C162" s="46">
        <v>4270</v>
      </c>
      <c r="D162" s="6" t="s">
        <v>79</v>
      </c>
      <c r="E162" s="37">
        <v>250</v>
      </c>
    </row>
    <row r="163" spans="1:5" ht="40.5" customHeight="1">
      <c r="A163" s="121">
        <v>756</v>
      </c>
      <c r="B163" s="123"/>
      <c r="C163" s="123"/>
      <c r="D163" s="124" t="s">
        <v>128</v>
      </c>
      <c r="E163" s="38">
        <f>SUM(E164)</f>
        <v>210000</v>
      </c>
    </row>
    <row r="164" spans="1:5" s="12" customFormat="1" ht="15" customHeight="1">
      <c r="A164" s="64"/>
      <c r="B164" s="60">
        <v>75647</v>
      </c>
      <c r="C164" s="60"/>
      <c r="D164" s="55" t="s">
        <v>61</v>
      </c>
      <c r="E164" s="120">
        <f>SUM(E167,E166,E165)</f>
        <v>210000</v>
      </c>
    </row>
    <row r="165" spans="1:5" ht="12.75" customHeight="1">
      <c r="A165" s="9"/>
      <c r="B165" s="9"/>
      <c r="C165" s="45">
        <v>4100</v>
      </c>
      <c r="D165" s="6" t="s">
        <v>151</v>
      </c>
      <c r="E165" s="35">
        <v>150000</v>
      </c>
    </row>
    <row r="166" spans="1:5" ht="12.75" customHeight="1">
      <c r="A166" s="9"/>
      <c r="B166" s="9"/>
      <c r="C166" s="10">
        <v>4210</v>
      </c>
      <c r="D166" s="5" t="s">
        <v>38</v>
      </c>
      <c r="E166" s="29">
        <v>15000</v>
      </c>
    </row>
    <row r="167" spans="1:5" ht="12.75" customHeight="1">
      <c r="A167" s="47"/>
      <c r="B167" s="47"/>
      <c r="C167" s="48">
        <v>4300</v>
      </c>
      <c r="D167" s="33" t="s">
        <v>140</v>
      </c>
      <c r="E167" s="34">
        <v>45000</v>
      </c>
    </row>
    <row r="168" spans="1:5" ht="12.75" customHeight="1">
      <c r="A168" s="108"/>
      <c r="B168" s="108"/>
      <c r="C168" s="108"/>
      <c r="D168" s="109"/>
      <c r="E168" s="110"/>
    </row>
    <row r="169" spans="1:5" ht="23.25" customHeight="1">
      <c r="A169" s="71"/>
      <c r="B169" s="71"/>
      <c r="C169" s="71"/>
      <c r="D169" s="72"/>
      <c r="E169" s="73"/>
    </row>
    <row r="170" spans="1:5" ht="6.75" customHeight="1">
      <c r="A170" s="71"/>
      <c r="B170" s="71"/>
      <c r="C170" s="71"/>
      <c r="D170" s="72"/>
      <c r="E170" s="73"/>
    </row>
    <row r="171" spans="1:5" ht="12.75" customHeight="1">
      <c r="A171" s="145">
        <v>1</v>
      </c>
      <c r="B171" s="145">
        <v>2</v>
      </c>
      <c r="C171" s="145">
        <v>3</v>
      </c>
      <c r="D171" s="145">
        <v>4</v>
      </c>
      <c r="E171" s="145">
        <v>5</v>
      </c>
    </row>
    <row r="172" spans="1:5" s="13" customFormat="1" ht="18.75" customHeight="1">
      <c r="A172" s="103">
        <v>757</v>
      </c>
      <c r="B172" s="104"/>
      <c r="C172" s="131"/>
      <c r="D172" s="106" t="s">
        <v>67</v>
      </c>
      <c r="E172" s="107">
        <f>E173</f>
        <v>339133</v>
      </c>
    </row>
    <row r="173" spans="1:5" s="13" customFormat="1" ht="22.5" customHeight="1">
      <c r="A173" s="64"/>
      <c r="B173" s="60">
        <v>75702</v>
      </c>
      <c r="C173" s="60"/>
      <c r="D173" s="55" t="s">
        <v>68</v>
      </c>
      <c r="E173" s="61">
        <f>SUM(E174)</f>
        <v>339133</v>
      </c>
    </row>
    <row r="174" spans="1:5" ht="22.5" customHeight="1">
      <c r="A174" s="9"/>
      <c r="B174" s="9"/>
      <c r="C174" s="46">
        <v>8070</v>
      </c>
      <c r="D174" s="7" t="s">
        <v>152</v>
      </c>
      <c r="E174" s="37">
        <v>339133</v>
      </c>
    </row>
    <row r="175" spans="1:5" s="13" customFormat="1" ht="18" customHeight="1">
      <c r="A175" s="103">
        <v>758</v>
      </c>
      <c r="B175" s="104"/>
      <c r="C175" s="131"/>
      <c r="D175" s="106" t="s">
        <v>15</v>
      </c>
      <c r="E175" s="107">
        <f>SUM(E176,E178)</f>
        <v>3932078</v>
      </c>
    </row>
    <row r="176" spans="1:5" s="12" customFormat="1" ht="16.5" customHeight="1">
      <c r="A176" s="64"/>
      <c r="B176" s="60">
        <v>75818</v>
      </c>
      <c r="C176" s="60"/>
      <c r="D176" s="55" t="s">
        <v>69</v>
      </c>
      <c r="E176" s="61">
        <f>E177</f>
        <v>800000</v>
      </c>
    </row>
    <row r="177" spans="1:5" ht="22.5">
      <c r="A177" s="46"/>
      <c r="B177" s="46"/>
      <c r="C177" s="10">
        <v>4810</v>
      </c>
      <c r="D177" s="5" t="s">
        <v>70</v>
      </c>
      <c r="E177" s="29">
        <v>800000</v>
      </c>
    </row>
    <row r="178" spans="1:5" ht="15" customHeight="1">
      <c r="A178" s="113"/>
      <c r="B178" s="114">
        <v>75831</v>
      </c>
      <c r="C178" s="114"/>
      <c r="D178" s="115" t="s">
        <v>158</v>
      </c>
      <c r="E178" s="116">
        <f>E179</f>
        <v>3132078</v>
      </c>
    </row>
    <row r="179" spans="1:5" ht="12.75" customHeight="1">
      <c r="A179" s="9"/>
      <c r="B179" s="9"/>
      <c r="C179" s="9">
        <v>2930</v>
      </c>
      <c r="D179" s="4" t="s">
        <v>215</v>
      </c>
      <c r="E179" s="36">
        <v>3132078</v>
      </c>
    </row>
    <row r="180" spans="1:5" s="13" customFormat="1" ht="18.75" customHeight="1">
      <c r="A180" s="103">
        <v>801</v>
      </c>
      <c r="B180" s="104"/>
      <c r="C180" s="131"/>
      <c r="D180" s="106" t="s">
        <v>16</v>
      </c>
      <c r="E180" s="107">
        <f>SUM(E181,E229,E252,E282,E288,E307,J185,E209,E274)</f>
        <v>28578505</v>
      </c>
    </row>
    <row r="181" spans="1:5" s="13" customFormat="1" ht="15.75" customHeight="1">
      <c r="A181" s="64"/>
      <c r="B181" s="60">
        <v>80101</v>
      </c>
      <c r="C181" s="60"/>
      <c r="D181" s="55" t="s">
        <v>17</v>
      </c>
      <c r="E181" s="61">
        <f>SUM(E182:E208)</f>
        <v>15074793</v>
      </c>
    </row>
    <row r="182" spans="1:5" s="13" customFormat="1" ht="15.75" customHeight="1">
      <c r="A182" s="62"/>
      <c r="B182" s="63"/>
      <c r="C182" s="133">
        <v>2540</v>
      </c>
      <c r="D182" s="59" t="s">
        <v>129</v>
      </c>
      <c r="E182" s="65">
        <v>888549</v>
      </c>
    </row>
    <row r="183" spans="1:5" ht="12.75">
      <c r="A183" s="9"/>
      <c r="B183" s="9"/>
      <c r="C183" s="45">
        <v>3020</v>
      </c>
      <c r="D183" s="6" t="s">
        <v>157</v>
      </c>
      <c r="E183" s="35">
        <v>326691</v>
      </c>
    </row>
    <row r="184" spans="1:5" ht="12.75" customHeight="1">
      <c r="A184" s="9"/>
      <c r="B184" s="9"/>
      <c r="C184" s="10">
        <v>4010</v>
      </c>
      <c r="D184" s="5" t="s">
        <v>49</v>
      </c>
      <c r="E184" s="29">
        <v>4688065</v>
      </c>
    </row>
    <row r="185" spans="1:5" ht="12.75" customHeight="1">
      <c r="A185" s="9"/>
      <c r="B185" s="9"/>
      <c r="C185" s="10">
        <v>4040</v>
      </c>
      <c r="D185" s="5" t="s">
        <v>50</v>
      </c>
      <c r="E185" s="29">
        <v>372621</v>
      </c>
    </row>
    <row r="186" spans="1:5" ht="12.75" customHeight="1">
      <c r="A186" s="9"/>
      <c r="B186" s="9"/>
      <c r="C186" s="10">
        <v>4110</v>
      </c>
      <c r="D186" s="5" t="s">
        <v>51</v>
      </c>
      <c r="E186" s="29">
        <v>936108</v>
      </c>
    </row>
    <row r="187" spans="1:5" ht="12.75" customHeight="1">
      <c r="A187" s="9"/>
      <c r="B187" s="9"/>
      <c r="C187" s="10">
        <v>4120</v>
      </c>
      <c r="D187" s="5" t="s">
        <v>37</v>
      </c>
      <c r="E187" s="29">
        <v>127882</v>
      </c>
    </row>
    <row r="188" spans="1:5" ht="12.75" customHeight="1">
      <c r="A188" s="9"/>
      <c r="B188" s="9"/>
      <c r="C188" s="10">
        <v>4140</v>
      </c>
      <c r="D188" s="5" t="s">
        <v>112</v>
      </c>
      <c r="E188" s="29">
        <v>19300</v>
      </c>
    </row>
    <row r="189" spans="1:5" ht="12.75" customHeight="1">
      <c r="A189" s="9"/>
      <c r="B189" s="9"/>
      <c r="C189" s="10">
        <v>4170</v>
      </c>
      <c r="D189" s="6" t="s">
        <v>161</v>
      </c>
      <c r="E189" s="29">
        <v>57500</v>
      </c>
    </row>
    <row r="190" spans="1:5" ht="12.75">
      <c r="A190" s="9"/>
      <c r="B190" s="9"/>
      <c r="C190" s="10">
        <v>4210</v>
      </c>
      <c r="D190" s="5" t="s">
        <v>38</v>
      </c>
      <c r="E190" s="29">
        <v>387400</v>
      </c>
    </row>
    <row r="191" spans="1:5" ht="12.75" customHeight="1">
      <c r="A191" s="9"/>
      <c r="B191" s="9"/>
      <c r="C191" s="10">
        <v>4240</v>
      </c>
      <c r="D191" s="5" t="s">
        <v>74</v>
      </c>
      <c r="E191" s="29">
        <v>181295</v>
      </c>
    </row>
    <row r="192" spans="1:5" ht="12.75" customHeight="1">
      <c r="A192" s="9"/>
      <c r="B192" s="9"/>
      <c r="C192" s="10">
        <v>4260</v>
      </c>
      <c r="D192" s="5" t="s">
        <v>75</v>
      </c>
      <c r="E192" s="29">
        <v>801300</v>
      </c>
    </row>
    <row r="193" spans="1:5" ht="12.75" customHeight="1">
      <c r="A193" s="9"/>
      <c r="B193" s="9"/>
      <c r="C193" s="10">
        <v>4270</v>
      </c>
      <c r="D193" s="5" t="s">
        <v>113</v>
      </c>
      <c r="E193" s="29">
        <v>321000</v>
      </c>
    </row>
    <row r="194" spans="1:5" ht="12.75" customHeight="1">
      <c r="A194" s="9"/>
      <c r="B194" s="9"/>
      <c r="C194" s="10">
        <v>4270</v>
      </c>
      <c r="D194" s="5" t="s">
        <v>139</v>
      </c>
      <c r="E194" s="29">
        <v>844000</v>
      </c>
    </row>
    <row r="195" spans="1:5" ht="12.75" customHeight="1">
      <c r="A195" s="9"/>
      <c r="B195" s="9"/>
      <c r="C195" s="10">
        <v>4270</v>
      </c>
      <c r="D195" s="5" t="s">
        <v>222</v>
      </c>
      <c r="E195" s="35">
        <v>500000</v>
      </c>
    </row>
    <row r="196" spans="1:5" ht="13.5" customHeight="1">
      <c r="A196" s="9"/>
      <c r="B196" s="9"/>
      <c r="C196" s="45">
        <v>4280</v>
      </c>
      <c r="D196" s="6" t="s">
        <v>60</v>
      </c>
      <c r="E196" s="35">
        <v>21400</v>
      </c>
    </row>
    <row r="197" spans="1:5" ht="13.5" customHeight="1">
      <c r="A197" s="9"/>
      <c r="B197" s="9"/>
      <c r="C197" s="10">
        <v>4300</v>
      </c>
      <c r="D197" s="5" t="s">
        <v>46</v>
      </c>
      <c r="E197" s="29">
        <v>358800</v>
      </c>
    </row>
    <row r="198" spans="1:5" ht="12.75" customHeight="1">
      <c r="A198" s="9"/>
      <c r="B198" s="9"/>
      <c r="C198" s="45">
        <v>4350</v>
      </c>
      <c r="D198" s="6" t="s">
        <v>186</v>
      </c>
      <c r="E198" s="35">
        <v>9500</v>
      </c>
    </row>
    <row r="199" spans="1:5" ht="12.75" customHeight="1">
      <c r="A199" s="9"/>
      <c r="B199" s="9"/>
      <c r="C199" s="45">
        <v>4360</v>
      </c>
      <c r="D199" s="6" t="s">
        <v>204</v>
      </c>
      <c r="E199" s="35">
        <v>5000</v>
      </c>
    </row>
    <row r="200" spans="1:5" ht="12.75" customHeight="1">
      <c r="A200" s="9"/>
      <c r="B200" s="9"/>
      <c r="C200" s="45">
        <v>4370</v>
      </c>
      <c r="D200" s="6" t="s">
        <v>203</v>
      </c>
      <c r="E200" s="35">
        <v>49300</v>
      </c>
    </row>
    <row r="201" spans="1:5" ht="12.75" customHeight="1">
      <c r="A201" s="9"/>
      <c r="B201" s="9"/>
      <c r="C201" s="9">
        <v>4400</v>
      </c>
      <c r="D201" s="7" t="s">
        <v>205</v>
      </c>
      <c r="E201" s="36">
        <v>440000</v>
      </c>
    </row>
    <row r="202" spans="1:5" ht="12.75" customHeight="1">
      <c r="A202" s="9"/>
      <c r="B202" s="9"/>
      <c r="C202" s="10">
        <v>4410</v>
      </c>
      <c r="D202" s="5" t="s">
        <v>58</v>
      </c>
      <c r="E202" s="29">
        <v>31600</v>
      </c>
    </row>
    <row r="203" spans="1:5" ht="14.25" customHeight="1">
      <c r="A203" s="9"/>
      <c r="B203" s="9"/>
      <c r="C203" s="10">
        <v>4430</v>
      </c>
      <c r="D203" s="5" t="s">
        <v>76</v>
      </c>
      <c r="E203" s="29">
        <v>26500</v>
      </c>
    </row>
    <row r="204" spans="1:5" ht="12.75" customHeight="1">
      <c r="A204" s="9"/>
      <c r="B204" s="9"/>
      <c r="C204" s="10">
        <v>4440</v>
      </c>
      <c r="D204" s="5" t="s">
        <v>77</v>
      </c>
      <c r="E204" s="29">
        <v>261082</v>
      </c>
    </row>
    <row r="205" spans="1:5" ht="21.75" customHeight="1">
      <c r="A205" s="9"/>
      <c r="B205" s="9"/>
      <c r="C205" s="46">
        <v>4740</v>
      </c>
      <c r="D205" s="7" t="s">
        <v>201</v>
      </c>
      <c r="E205" s="37">
        <v>21500</v>
      </c>
    </row>
    <row r="206" spans="1:5" ht="12.75" customHeight="1">
      <c r="A206" s="9"/>
      <c r="B206" s="9"/>
      <c r="C206" s="46">
        <v>4750</v>
      </c>
      <c r="D206" s="7" t="s">
        <v>202</v>
      </c>
      <c r="E206" s="37">
        <v>30000</v>
      </c>
    </row>
    <row r="207" spans="1:5" ht="12.75" customHeight="1">
      <c r="A207" s="9"/>
      <c r="B207" s="9"/>
      <c r="C207" s="46">
        <v>6050</v>
      </c>
      <c r="D207" s="7" t="s">
        <v>78</v>
      </c>
      <c r="E207" s="37">
        <v>3282400</v>
      </c>
    </row>
    <row r="208" spans="1:5" ht="16.5" customHeight="1">
      <c r="A208" s="9"/>
      <c r="B208" s="9"/>
      <c r="C208" s="46">
        <v>6060</v>
      </c>
      <c r="D208" s="7" t="s">
        <v>78</v>
      </c>
      <c r="E208" s="37">
        <v>86000</v>
      </c>
    </row>
    <row r="209" spans="1:5" ht="15" customHeight="1">
      <c r="A209" s="127"/>
      <c r="B209" s="125">
        <v>80103</v>
      </c>
      <c r="C209" s="114"/>
      <c r="D209" s="115" t="s">
        <v>174</v>
      </c>
      <c r="E209" s="116">
        <f>SUM(E210:E216,E217:E225)</f>
        <v>390755</v>
      </c>
    </row>
    <row r="210" spans="1:5" ht="12.75" customHeight="1">
      <c r="A210" s="9"/>
      <c r="B210" s="9"/>
      <c r="C210" s="133">
        <v>2540</v>
      </c>
      <c r="D210" s="59" t="s">
        <v>129</v>
      </c>
      <c r="E210" s="65">
        <v>34252</v>
      </c>
    </row>
    <row r="211" spans="1:5" ht="12.75" customHeight="1">
      <c r="A211" s="9"/>
      <c r="B211" s="9"/>
      <c r="C211" s="45">
        <v>3020</v>
      </c>
      <c r="D211" s="6" t="s">
        <v>157</v>
      </c>
      <c r="E211" s="35">
        <v>24785</v>
      </c>
    </row>
    <row r="212" spans="1:5" ht="12.75" customHeight="1">
      <c r="A212" s="9"/>
      <c r="B212" s="9"/>
      <c r="C212" s="10">
        <v>4010</v>
      </c>
      <c r="D212" s="5" t="s">
        <v>49</v>
      </c>
      <c r="E212" s="29">
        <v>198344</v>
      </c>
    </row>
    <row r="213" spans="1:5" ht="12.75" customHeight="1">
      <c r="A213" s="9"/>
      <c r="B213" s="9"/>
      <c r="C213" s="10">
        <v>4040</v>
      </c>
      <c r="D213" s="5" t="s">
        <v>50</v>
      </c>
      <c r="E213" s="29">
        <v>14677</v>
      </c>
    </row>
    <row r="214" spans="1:5" ht="12.75" customHeight="1">
      <c r="A214" s="9"/>
      <c r="B214" s="9"/>
      <c r="C214" s="10">
        <v>4110</v>
      </c>
      <c r="D214" s="5" t="s">
        <v>51</v>
      </c>
      <c r="E214" s="29">
        <v>43191</v>
      </c>
    </row>
    <row r="215" spans="1:5" ht="12.75" customHeight="1">
      <c r="A215" s="9"/>
      <c r="B215" s="9"/>
      <c r="C215" s="10">
        <v>4120</v>
      </c>
      <c r="D215" s="5" t="s">
        <v>37</v>
      </c>
      <c r="E215" s="29">
        <v>5883</v>
      </c>
    </row>
    <row r="216" spans="1:5" ht="15.75" customHeight="1">
      <c r="A216" s="9"/>
      <c r="B216" s="9"/>
      <c r="C216" s="10">
        <v>4210</v>
      </c>
      <c r="D216" s="5" t="s">
        <v>89</v>
      </c>
      <c r="E216" s="29">
        <v>11480</v>
      </c>
    </row>
    <row r="217" spans="1:5" ht="12.75" customHeight="1">
      <c r="A217" s="9"/>
      <c r="B217" s="9"/>
      <c r="C217" s="10">
        <v>4240</v>
      </c>
      <c r="D217" s="5" t="s">
        <v>74</v>
      </c>
      <c r="E217" s="29">
        <v>18820</v>
      </c>
    </row>
    <row r="218" spans="1:5" ht="13.5" customHeight="1">
      <c r="A218" s="9"/>
      <c r="B218" s="9"/>
      <c r="C218" s="10">
        <v>4270</v>
      </c>
      <c r="D218" s="5" t="s">
        <v>115</v>
      </c>
      <c r="E218" s="29">
        <v>6600</v>
      </c>
    </row>
    <row r="219" spans="1:5" ht="14.25" customHeight="1">
      <c r="A219" s="9"/>
      <c r="B219" s="9"/>
      <c r="C219" s="10">
        <v>4280</v>
      </c>
      <c r="D219" s="5" t="s">
        <v>60</v>
      </c>
      <c r="E219" s="29">
        <v>1150</v>
      </c>
    </row>
    <row r="220" spans="1:5" ht="13.5" customHeight="1">
      <c r="A220" s="9"/>
      <c r="B220" s="9"/>
      <c r="C220" s="10">
        <v>4300</v>
      </c>
      <c r="D220" s="5" t="s">
        <v>46</v>
      </c>
      <c r="E220" s="29">
        <v>8800</v>
      </c>
    </row>
    <row r="221" spans="1:5" ht="13.5" customHeight="1">
      <c r="A221" s="9"/>
      <c r="B221" s="9"/>
      <c r="C221" s="10">
        <v>4370</v>
      </c>
      <c r="D221" s="6" t="s">
        <v>203</v>
      </c>
      <c r="E221" s="29">
        <v>1250</v>
      </c>
    </row>
    <row r="222" spans="1:5" ht="13.5" customHeight="1">
      <c r="A222" s="9"/>
      <c r="B222" s="9"/>
      <c r="C222" s="10">
        <v>4410</v>
      </c>
      <c r="D222" s="5" t="s">
        <v>58</v>
      </c>
      <c r="E222" s="29">
        <v>2500</v>
      </c>
    </row>
    <row r="223" spans="1:5" ht="13.5" customHeight="1">
      <c r="A223" s="9"/>
      <c r="B223" s="9"/>
      <c r="C223" s="46">
        <v>4440</v>
      </c>
      <c r="D223" s="7" t="s">
        <v>77</v>
      </c>
      <c r="E223" s="37">
        <v>13523</v>
      </c>
    </row>
    <row r="224" spans="1:5" ht="21" customHeight="1">
      <c r="A224" s="9"/>
      <c r="B224" s="9"/>
      <c r="C224" s="46">
        <v>4740</v>
      </c>
      <c r="D224" s="7" t="s">
        <v>201</v>
      </c>
      <c r="E224" s="37">
        <v>3500</v>
      </c>
    </row>
    <row r="225" spans="1:5" ht="13.5" customHeight="1">
      <c r="A225" s="47"/>
      <c r="B225" s="47"/>
      <c r="C225" s="48">
        <v>4750</v>
      </c>
      <c r="D225" s="33" t="s">
        <v>202</v>
      </c>
      <c r="E225" s="34">
        <v>2000</v>
      </c>
    </row>
    <row r="226" spans="1:5" ht="13.5" customHeight="1">
      <c r="A226" s="71"/>
      <c r="B226" s="71"/>
      <c r="C226" s="71"/>
      <c r="D226" s="72"/>
      <c r="E226" s="73"/>
    </row>
    <row r="227" spans="1:5" ht="7.5" customHeight="1">
      <c r="A227" s="153"/>
      <c r="B227" s="153"/>
      <c r="C227" s="153"/>
      <c r="D227" s="154"/>
      <c r="E227" s="155"/>
    </row>
    <row r="228" spans="1:5" ht="9" customHeight="1">
      <c r="A228" s="145">
        <v>1</v>
      </c>
      <c r="B228" s="145">
        <v>2</v>
      </c>
      <c r="C228" s="145">
        <v>3</v>
      </c>
      <c r="D228" s="145">
        <v>4</v>
      </c>
      <c r="E228" s="145">
        <v>5</v>
      </c>
    </row>
    <row r="229" spans="1:5" ht="15" customHeight="1">
      <c r="A229" s="113"/>
      <c r="B229" s="114">
        <v>80104</v>
      </c>
      <c r="C229" s="114"/>
      <c r="D229" s="115" t="s">
        <v>130</v>
      </c>
      <c r="E229" s="116">
        <f>SUM(E230:E251)</f>
        <v>7171875</v>
      </c>
    </row>
    <row r="230" spans="1:5" ht="18.75" customHeight="1">
      <c r="A230" s="62"/>
      <c r="B230" s="63"/>
      <c r="C230" s="134">
        <v>2310</v>
      </c>
      <c r="D230" s="59" t="s">
        <v>213</v>
      </c>
      <c r="E230" s="65">
        <v>293000</v>
      </c>
    </row>
    <row r="231" spans="1:5" ht="12.75" customHeight="1">
      <c r="A231" s="66"/>
      <c r="B231" s="67"/>
      <c r="C231" s="134">
        <v>2540</v>
      </c>
      <c r="D231" s="59" t="s">
        <v>200</v>
      </c>
      <c r="E231" s="65">
        <v>2801567</v>
      </c>
    </row>
    <row r="232" spans="1:5" ht="12.75">
      <c r="A232" s="9"/>
      <c r="B232" s="9"/>
      <c r="C232" s="45">
        <v>3020</v>
      </c>
      <c r="D232" s="6" t="s">
        <v>157</v>
      </c>
      <c r="E232" s="35">
        <v>70575</v>
      </c>
    </row>
    <row r="233" spans="1:5" ht="12.75" customHeight="1">
      <c r="A233" s="9"/>
      <c r="B233" s="9"/>
      <c r="C233" s="10">
        <v>4010</v>
      </c>
      <c r="D233" s="5" t="s">
        <v>49</v>
      </c>
      <c r="E233" s="29">
        <v>1413947</v>
      </c>
    </row>
    <row r="234" spans="1:5" ht="12.75" customHeight="1">
      <c r="A234" s="9"/>
      <c r="B234" s="9"/>
      <c r="C234" s="10">
        <v>4040</v>
      </c>
      <c r="D234" s="5" t="s">
        <v>50</v>
      </c>
      <c r="E234" s="29">
        <v>96898</v>
      </c>
    </row>
    <row r="235" spans="1:5" ht="12.75" customHeight="1">
      <c r="A235" s="9"/>
      <c r="B235" s="9"/>
      <c r="C235" s="10">
        <v>4110</v>
      </c>
      <c r="D235" s="5" t="s">
        <v>51</v>
      </c>
      <c r="E235" s="29">
        <v>292381</v>
      </c>
    </row>
    <row r="236" spans="1:5" ht="12.75">
      <c r="A236" s="9"/>
      <c r="B236" s="9"/>
      <c r="C236" s="10">
        <v>4120</v>
      </c>
      <c r="D236" s="5" t="s">
        <v>37</v>
      </c>
      <c r="E236" s="29">
        <v>38287</v>
      </c>
    </row>
    <row r="237" spans="1:5" ht="12.75">
      <c r="A237" s="9"/>
      <c r="B237" s="9"/>
      <c r="C237" s="10">
        <v>4170</v>
      </c>
      <c r="D237" s="6" t="s">
        <v>161</v>
      </c>
      <c r="E237" s="29">
        <v>8500</v>
      </c>
    </row>
    <row r="238" spans="1:5" ht="12.75">
      <c r="A238" s="9"/>
      <c r="B238" s="9"/>
      <c r="C238" s="10">
        <v>4210</v>
      </c>
      <c r="D238" s="5" t="s">
        <v>89</v>
      </c>
      <c r="E238" s="29">
        <v>98100</v>
      </c>
    </row>
    <row r="239" spans="1:5" ht="12.75">
      <c r="A239" s="9"/>
      <c r="B239" s="9"/>
      <c r="C239" s="10">
        <v>4240</v>
      </c>
      <c r="D239" s="5" t="s">
        <v>74</v>
      </c>
      <c r="E239" s="29">
        <v>33100</v>
      </c>
    </row>
    <row r="240" spans="1:5" ht="12.75">
      <c r="A240" s="9"/>
      <c r="B240" s="9"/>
      <c r="C240" s="10">
        <v>4260</v>
      </c>
      <c r="D240" s="5" t="s">
        <v>75</v>
      </c>
      <c r="E240" s="29">
        <v>106200</v>
      </c>
    </row>
    <row r="241" spans="1:5" ht="12.75">
      <c r="A241" s="9"/>
      <c r="B241" s="9"/>
      <c r="C241" s="10">
        <v>4270</v>
      </c>
      <c r="D241" s="5" t="s">
        <v>115</v>
      </c>
      <c r="E241" s="29">
        <v>40700</v>
      </c>
    </row>
    <row r="242" spans="1:5" ht="12.75">
      <c r="A242" s="9"/>
      <c r="B242" s="9"/>
      <c r="C242" s="10">
        <v>4280</v>
      </c>
      <c r="D242" s="5" t="s">
        <v>60</v>
      </c>
      <c r="E242" s="29">
        <v>6900</v>
      </c>
    </row>
    <row r="243" spans="1:5" ht="12.75">
      <c r="A243" s="9"/>
      <c r="B243" s="9"/>
      <c r="C243" s="10">
        <v>4300</v>
      </c>
      <c r="D243" s="5" t="s">
        <v>46</v>
      </c>
      <c r="E243" s="29">
        <v>56300</v>
      </c>
    </row>
    <row r="244" spans="1:5" ht="12.75">
      <c r="A244" s="9"/>
      <c r="B244" s="9"/>
      <c r="C244" s="10">
        <v>4350</v>
      </c>
      <c r="D244" s="6" t="s">
        <v>186</v>
      </c>
      <c r="E244" s="29">
        <v>5470</v>
      </c>
    </row>
    <row r="245" spans="1:5" ht="12.75">
      <c r="A245" s="9"/>
      <c r="B245" s="9"/>
      <c r="C245" s="10">
        <v>4370</v>
      </c>
      <c r="D245" s="6" t="s">
        <v>203</v>
      </c>
      <c r="E245" s="29">
        <v>16700</v>
      </c>
    </row>
    <row r="246" spans="1:5" ht="12.75">
      <c r="A246" s="9"/>
      <c r="B246" s="9"/>
      <c r="C246" s="10">
        <v>4410</v>
      </c>
      <c r="D246" s="5" t="s">
        <v>58</v>
      </c>
      <c r="E246" s="29">
        <v>14500</v>
      </c>
    </row>
    <row r="247" spans="1:5" ht="16.5" customHeight="1">
      <c r="A247" s="9"/>
      <c r="B247" s="9"/>
      <c r="C247" s="10">
        <v>4430</v>
      </c>
      <c r="D247" s="5" t="s">
        <v>76</v>
      </c>
      <c r="E247" s="29">
        <v>3900</v>
      </c>
    </row>
    <row r="248" spans="1:6" ht="12.75">
      <c r="A248" s="9"/>
      <c r="B248" s="9"/>
      <c r="C248" s="10">
        <v>4440</v>
      </c>
      <c r="D248" s="5" t="s">
        <v>77</v>
      </c>
      <c r="E248" s="29">
        <v>61800</v>
      </c>
      <c r="F248" s="39">
        <f>E251+E207+E208</f>
        <v>5068400</v>
      </c>
    </row>
    <row r="249" spans="1:5" ht="22.5">
      <c r="A249" s="9"/>
      <c r="B249" s="9"/>
      <c r="C249" s="46">
        <v>4740</v>
      </c>
      <c r="D249" s="7" t="s">
        <v>201</v>
      </c>
      <c r="E249" s="29">
        <v>3550</v>
      </c>
    </row>
    <row r="250" spans="1:5" ht="12.75">
      <c r="A250" s="9"/>
      <c r="B250" s="9"/>
      <c r="C250" s="46">
        <v>4750</v>
      </c>
      <c r="D250" s="7" t="s">
        <v>202</v>
      </c>
      <c r="E250" s="29">
        <v>9500</v>
      </c>
    </row>
    <row r="251" spans="1:5" ht="12.75">
      <c r="A251" s="9"/>
      <c r="B251" s="9"/>
      <c r="C251" s="46">
        <v>6050</v>
      </c>
      <c r="D251" s="7" t="s">
        <v>177</v>
      </c>
      <c r="E251" s="29">
        <v>1700000</v>
      </c>
    </row>
    <row r="252" spans="1:5" s="12" customFormat="1" ht="15.75" customHeight="1">
      <c r="A252" s="113"/>
      <c r="B252" s="114">
        <v>80110</v>
      </c>
      <c r="C252" s="114"/>
      <c r="D252" s="115" t="s">
        <v>71</v>
      </c>
      <c r="E252" s="116">
        <f>SUM(E253:E273)</f>
        <v>4278275</v>
      </c>
    </row>
    <row r="253" spans="1:5" s="12" customFormat="1" ht="12.75">
      <c r="A253" s="66"/>
      <c r="B253" s="67"/>
      <c r="C253" s="134">
        <v>2540</v>
      </c>
      <c r="D253" s="59" t="s">
        <v>129</v>
      </c>
      <c r="E253" s="65">
        <v>136361</v>
      </c>
    </row>
    <row r="254" spans="1:5" ht="12.75">
      <c r="A254" s="9"/>
      <c r="B254" s="9"/>
      <c r="C254" s="45">
        <v>3020</v>
      </c>
      <c r="D254" s="6" t="s">
        <v>175</v>
      </c>
      <c r="E254" s="35">
        <v>225016</v>
      </c>
    </row>
    <row r="255" spans="1:5" ht="12.75">
      <c r="A255" s="9"/>
      <c r="B255" s="9"/>
      <c r="C255" s="10">
        <v>4010</v>
      </c>
      <c r="D255" s="5" t="s">
        <v>49</v>
      </c>
      <c r="E255" s="29">
        <v>2679198</v>
      </c>
    </row>
    <row r="256" spans="1:5" ht="12.75">
      <c r="A256" s="9"/>
      <c r="B256" s="9"/>
      <c r="C256" s="10">
        <v>4040</v>
      </c>
      <c r="D256" s="5" t="s">
        <v>50</v>
      </c>
      <c r="E256" s="29">
        <v>183869</v>
      </c>
    </row>
    <row r="257" spans="1:5" ht="12.75">
      <c r="A257" s="9"/>
      <c r="B257" s="9"/>
      <c r="C257" s="10">
        <v>4110</v>
      </c>
      <c r="D257" s="5" t="s">
        <v>136</v>
      </c>
      <c r="E257" s="29">
        <v>538870</v>
      </c>
    </row>
    <row r="258" spans="1:5" ht="12.75">
      <c r="A258" s="9"/>
      <c r="B258" s="9"/>
      <c r="C258" s="10">
        <v>4120</v>
      </c>
      <c r="D258" s="5" t="s">
        <v>37</v>
      </c>
      <c r="E258" s="29">
        <v>73767</v>
      </c>
    </row>
    <row r="259" spans="1:5" ht="12.75">
      <c r="A259" s="9"/>
      <c r="B259" s="9"/>
      <c r="C259" s="10">
        <v>4170</v>
      </c>
      <c r="D259" s="6" t="s">
        <v>161</v>
      </c>
      <c r="E259" s="29">
        <v>9500</v>
      </c>
    </row>
    <row r="260" spans="1:5" ht="12.75" customHeight="1">
      <c r="A260" s="9"/>
      <c r="B260" s="9"/>
      <c r="C260" s="10">
        <v>4210</v>
      </c>
      <c r="D260" s="5" t="s">
        <v>89</v>
      </c>
      <c r="E260" s="29">
        <v>29430</v>
      </c>
    </row>
    <row r="261" spans="1:5" ht="12.75">
      <c r="A261" s="9"/>
      <c r="B261" s="9"/>
      <c r="C261" s="10">
        <v>4240</v>
      </c>
      <c r="D261" s="5" t="s">
        <v>74</v>
      </c>
      <c r="E261" s="29">
        <v>34950</v>
      </c>
    </row>
    <row r="262" spans="1:5" ht="12.75">
      <c r="A262" s="9"/>
      <c r="B262" s="9"/>
      <c r="C262" s="10">
        <v>4260</v>
      </c>
      <c r="D262" s="5" t="s">
        <v>75</v>
      </c>
      <c r="E262" s="29">
        <v>35150</v>
      </c>
    </row>
    <row r="263" spans="1:5" ht="12.75">
      <c r="A263" s="9"/>
      <c r="B263" s="9"/>
      <c r="C263" s="10">
        <v>4270</v>
      </c>
      <c r="D263" s="5" t="s">
        <v>65</v>
      </c>
      <c r="E263" s="29">
        <v>63800</v>
      </c>
    </row>
    <row r="264" spans="1:5" ht="12.75">
      <c r="A264" s="9"/>
      <c r="B264" s="9"/>
      <c r="C264" s="10">
        <v>4280</v>
      </c>
      <c r="D264" s="5" t="s">
        <v>60</v>
      </c>
      <c r="E264" s="29">
        <v>7200</v>
      </c>
    </row>
    <row r="265" spans="1:5" ht="12.75">
      <c r="A265" s="9"/>
      <c r="B265" s="9"/>
      <c r="C265" s="10">
        <v>4300</v>
      </c>
      <c r="D265" s="5" t="s">
        <v>46</v>
      </c>
      <c r="E265" s="29">
        <v>54800</v>
      </c>
    </row>
    <row r="266" spans="1:5" ht="12.75">
      <c r="A266" s="9"/>
      <c r="B266" s="9"/>
      <c r="C266" s="10">
        <v>4350</v>
      </c>
      <c r="D266" s="6" t="s">
        <v>186</v>
      </c>
      <c r="E266" s="29">
        <v>3200</v>
      </c>
    </row>
    <row r="267" spans="1:5" ht="12.75">
      <c r="A267" s="9"/>
      <c r="B267" s="9"/>
      <c r="C267" s="10">
        <v>4360</v>
      </c>
      <c r="D267" s="6" t="s">
        <v>204</v>
      </c>
      <c r="E267" s="29">
        <v>1000</v>
      </c>
    </row>
    <row r="268" spans="1:5" ht="12.75">
      <c r="A268" s="9"/>
      <c r="B268" s="9"/>
      <c r="C268" s="10">
        <v>4370</v>
      </c>
      <c r="D268" s="6" t="s">
        <v>203</v>
      </c>
      <c r="E268" s="29">
        <v>8900</v>
      </c>
    </row>
    <row r="269" spans="1:5" ht="12.75">
      <c r="A269" s="9"/>
      <c r="B269" s="9"/>
      <c r="C269" s="10">
        <v>4410</v>
      </c>
      <c r="D269" s="5" t="s">
        <v>58</v>
      </c>
      <c r="E269" s="29">
        <v>10340</v>
      </c>
    </row>
    <row r="270" spans="1:5" ht="12.75">
      <c r="A270" s="9"/>
      <c r="B270" s="9"/>
      <c r="C270" s="46">
        <v>4430</v>
      </c>
      <c r="D270" s="5" t="s">
        <v>169</v>
      </c>
      <c r="E270" s="37">
        <v>2000</v>
      </c>
    </row>
    <row r="271" spans="1:5" ht="12.75">
      <c r="A271" s="9"/>
      <c r="B271" s="9"/>
      <c r="C271" s="10">
        <v>4440</v>
      </c>
      <c r="D271" s="5" t="s">
        <v>77</v>
      </c>
      <c r="E271" s="29">
        <v>155424</v>
      </c>
    </row>
    <row r="272" spans="1:5" ht="22.5">
      <c r="A272" s="9"/>
      <c r="B272" s="9"/>
      <c r="C272" s="10">
        <v>4740</v>
      </c>
      <c r="D272" s="7" t="s">
        <v>201</v>
      </c>
      <c r="E272" s="29">
        <v>9500</v>
      </c>
    </row>
    <row r="273" spans="1:5" ht="12.75">
      <c r="A273" s="9"/>
      <c r="B273" s="9"/>
      <c r="C273" s="48">
        <v>4750</v>
      </c>
      <c r="D273" s="7" t="s">
        <v>202</v>
      </c>
      <c r="E273" s="34">
        <v>16000</v>
      </c>
    </row>
    <row r="274" spans="1:5" ht="19.5" customHeight="1">
      <c r="A274" s="113"/>
      <c r="B274" s="114">
        <v>80110</v>
      </c>
      <c r="C274" s="114"/>
      <c r="D274" s="115" t="s">
        <v>178</v>
      </c>
      <c r="E274" s="116">
        <f>SUM(E275:E281)</f>
        <v>65255</v>
      </c>
    </row>
    <row r="275" spans="1:5" ht="12.75">
      <c r="A275" s="66"/>
      <c r="B275" s="67"/>
      <c r="C275" s="133">
        <v>4119</v>
      </c>
      <c r="D275" s="5" t="s">
        <v>136</v>
      </c>
      <c r="E275" s="129">
        <v>6345</v>
      </c>
    </row>
    <row r="276" spans="1:5" ht="12.75">
      <c r="A276" s="9"/>
      <c r="B276" s="9"/>
      <c r="C276" s="10">
        <v>4129</v>
      </c>
      <c r="D276" s="5" t="s">
        <v>37</v>
      </c>
      <c r="E276" s="29">
        <v>931</v>
      </c>
    </row>
    <row r="277" spans="1:5" ht="12.75">
      <c r="A277" s="9"/>
      <c r="B277" s="9"/>
      <c r="C277" s="10">
        <v>4179</v>
      </c>
      <c r="D277" s="5" t="s">
        <v>161</v>
      </c>
      <c r="E277" s="29">
        <v>36400</v>
      </c>
    </row>
    <row r="278" spans="1:5" ht="12.75">
      <c r="A278" s="9"/>
      <c r="B278" s="9"/>
      <c r="C278" s="10">
        <v>4219</v>
      </c>
      <c r="D278" s="5" t="s">
        <v>89</v>
      </c>
      <c r="E278" s="29">
        <v>2071</v>
      </c>
    </row>
    <row r="279" spans="1:5" ht="12.75">
      <c r="A279" s="9"/>
      <c r="B279" s="9"/>
      <c r="C279" s="10">
        <v>4249</v>
      </c>
      <c r="D279" s="5" t="s">
        <v>74</v>
      </c>
      <c r="E279" s="29">
        <v>6108</v>
      </c>
    </row>
    <row r="280" spans="1:5" ht="12.75">
      <c r="A280" s="9"/>
      <c r="B280" s="9"/>
      <c r="C280" s="10">
        <v>4309</v>
      </c>
      <c r="D280" s="5" t="s">
        <v>46</v>
      </c>
      <c r="E280" s="29">
        <v>11600</v>
      </c>
    </row>
    <row r="281" spans="1:5" ht="12.75">
      <c r="A281" s="9"/>
      <c r="B281" s="9"/>
      <c r="C281" s="48">
        <v>4419</v>
      </c>
      <c r="D281" s="33" t="s">
        <v>58</v>
      </c>
      <c r="E281" s="34">
        <v>1800</v>
      </c>
    </row>
    <row r="282" spans="1:5" s="12" customFormat="1" ht="17.25" customHeight="1">
      <c r="A282" s="113"/>
      <c r="B282" s="114">
        <v>80113</v>
      </c>
      <c r="C282" s="114"/>
      <c r="D282" s="115" t="s">
        <v>72</v>
      </c>
      <c r="E282" s="116">
        <f>E283</f>
        <v>750000</v>
      </c>
    </row>
    <row r="283" spans="1:5" ht="17.25" customHeight="1">
      <c r="A283" s="48"/>
      <c r="B283" s="48"/>
      <c r="C283" s="48">
        <v>4300</v>
      </c>
      <c r="D283" s="33" t="s">
        <v>114</v>
      </c>
      <c r="E283" s="34">
        <v>750000</v>
      </c>
    </row>
    <row r="284" spans="1:5" ht="7.5" customHeight="1">
      <c r="A284" s="71"/>
      <c r="B284" s="71"/>
      <c r="C284" s="71"/>
      <c r="D284" s="72"/>
      <c r="E284" s="73"/>
    </row>
    <row r="285" spans="1:5" ht="7.5" customHeight="1">
      <c r="A285" s="71"/>
      <c r="B285" s="71"/>
      <c r="C285" s="71"/>
      <c r="D285" s="72"/>
      <c r="E285" s="73"/>
    </row>
    <row r="286" spans="1:5" ht="7.5" customHeight="1">
      <c r="A286" s="71"/>
      <c r="B286" s="71"/>
      <c r="C286" s="71"/>
      <c r="D286" s="72"/>
      <c r="E286" s="73"/>
    </row>
    <row r="287" spans="1:5" ht="12" customHeight="1">
      <c r="A287" s="145">
        <v>1</v>
      </c>
      <c r="B287" s="145">
        <v>2</v>
      </c>
      <c r="C287" s="145">
        <v>3</v>
      </c>
      <c r="D287" s="145">
        <v>4</v>
      </c>
      <c r="E287" s="145">
        <v>5</v>
      </c>
    </row>
    <row r="288" spans="1:5" ht="15.75" customHeight="1">
      <c r="A288" s="113"/>
      <c r="B288" s="114">
        <v>80114</v>
      </c>
      <c r="C288" s="114"/>
      <c r="D288" s="115" t="s">
        <v>135</v>
      </c>
      <c r="E288" s="116">
        <f>SUM(E289:E292,E293:E306)</f>
        <v>772050</v>
      </c>
    </row>
    <row r="289" spans="1:5" ht="12.75" customHeight="1">
      <c r="A289" s="9"/>
      <c r="B289" s="49"/>
      <c r="C289" s="49">
        <v>3020</v>
      </c>
      <c r="D289" s="6" t="s">
        <v>157</v>
      </c>
      <c r="E289" s="36">
        <v>800</v>
      </c>
    </row>
    <row r="290" spans="1:5" ht="12.75" customHeight="1">
      <c r="A290" s="9"/>
      <c r="B290" s="49"/>
      <c r="C290" s="50">
        <v>4010</v>
      </c>
      <c r="D290" s="5" t="s">
        <v>49</v>
      </c>
      <c r="E290" s="37">
        <v>453000</v>
      </c>
    </row>
    <row r="291" spans="1:5" ht="12" customHeight="1">
      <c r="A291" s="9"/>
      <c r="B291" s="49"/>
      <c r="C291" s="50">
        <v>4040</v>
      </c>
      <c r="D291" s="7" t="s">
        <v>116</v>
      </c>
      <c r="E291" s="37">
        <v>30000</v>
      </c>
    </row>
    <row r="292" spans="1:5" ht="12" customHeight="1">
      <c r="A292" s="9"/>
      <c r="B292" s="49"/>
      <c r="C292" s="10">
        <v>4110</v>
      </c>
      <c r="D292" s="5" t="s">
        <v>136</v>
      </c>
      <c r="E292" s="29">
        <v>96000</v>
      </c>
    </row>
    <row r="293" spans="1:5" ht="12" customHeight="1">
      <c r="A293" s="9"/>
      <c r="B293" s="49"/>
      <c r="C293" s="10">
        <v>4120</v>
      </c>
      <c r="D293" s="5" t="s">
        <v>37</v>
      </c>
      <c r="E293" s="29">
        <v>12000</v>
      </c>
    </row>
    <row r="294" spans="1:5" ht="12" customHeight="1">
      <c r="A294" s="9"/>
      <c r="B294" s="49"/>
      <c r="C294" s="10">
        <v>4170</v>
      </c>
      <c r="D294" s="5" t="s">
        <v>161</v>
      </c>
      <c r="E294" s="29">
        <v>8000</v>
      </c>
    </row>
    <row r="295" spans="1:5" ht="12" customHeight="1">
      <c r="A295" s="9"/>
      <c r="B295" s="49"/>
      <c r="C295" s="50">
        <v>4210</v>
      </c>
      <c r="D295" s="7" t="s">
        <v>117</v>
      </c>
      <c r="E295" s="37">
        <v>25500</v>
      </c>
    </row>
    <row r="296" spans="1:5" ht="12" customHeight="1">
      <c r="A296" s="9"/>
      <c r="B296" s="49"/>
      <c r="C296" s="10">
        <v>4270</v>
      </c>
      <c r="D296" s="5" t="s">
        <v>79</v>
      </c>
      <c r="E296" s="29">
        <v>18000</v>
      </c>
    </row>
    <row r="297" spans="1:5" ht="12.75" customHeight="1">
      <c r="A297" s="9"/>
      <c r="B297" s="49"/>
      <c r="C297" s="10">
        <v>4280</v>
      </c>
      <c r="D297" s="5" t="s">
        <v>60</v>
      </c>
      <c r="E297" s="29">
        <v>1000</v>
      </c>
    </row>
    <row r="298" spans="1:5" ht="12" customHeight="1">
      <c r="A298" s="9"/>
      <c r="B298" s="49"/>
      <c r="C298" s="10">
        <v>4300</v>
      </c>
      <c r="D298" s="5" t="s">
        <v>46</v>
      </c>
      <c r="E298" s="29">
        <v>58000</v>
      </c>
    </row>
    <row r="299" spans="1:5" ht="12" customHeight="1">
      <c r="A299" s="9"/>
      <c r="B299" s="49"/>
      <c r="C299" s="10">
        <v>4350</v>
      </c>
      <c r="D299" s="6" t="s">
        <v>186</v>
      </c>
      <c r="E299" s="29">
        <v>2800</v>
      </c>
    </row>
    <row r="300" spans="1:5" ht="12" customHeight="1">
      <c r="A300" s="9"/>
      <c r="B300" s="49"/>
      <c r="C300" s="50">
        <v>4360</v>
      </c>
      <c r="D300" s="6" t="s">
        <v>204</v>
      </c>
      <c r="E300" s="37">
        <v>5000</v>
      </c>
    </row>
    <row r="301" spans="1:5" ht="12" customHeight="1">
      <c r="A301" s="9"/>
      <c r="B301" s="49"/>
      <c r="C301" s="50">
        <v>4370</v>
      </c>
      <c r="D301" s="6" t="s">
        <v>203</v>
      </c>
      <c r="E301" s="37">
        <v>20000</v>
      </c>
    </row>
    <row r="302" spans="1:5" ht="12" customHeight="1">
      <c r="A302" s="9"/>
      <c r="B302" s="49"/>
      <c r="C302" s="50">
        <v>4410</v>
      </c>
      <c r="D302" s="7" t="s">
        <v>58</v>
      </c>
      <c r="E302" s="37">
        <v>13200</v>
      </c>
    </row>
    <row r="303" spans="1:5" ht="12.75" customHeight="1">
      <c r="A303" s="9"/>
      <c r="B303" s="49"/>
      <c r="C303" s="50">
        <v>4430</v>
      </c>
      <c r="D303" s="7" t="s">
        <v>76</v>
      </c>
      <c r="E303" s="37">
        <v>4000</v>
      </c>
    </row>
    <row r="304" spans="1:5" ht="12" customHeight="1">
      <c r="A304" s="9"/>
      <c r="B304" s="49"/>
      <c r="C304" s="50">
        <v>4440</v>
      </c>
      <c r="D304" s="7" t="s">
        <v>77</v>
      </c>
      <c r="E304" s="37">
        <v>9750</v>
      </c>
    </row>
    <row r="305" spans="1:5" ht="21.75" customHeight="1">
      <c r="A305" s="9"/>
      <c r="B305" s="49"/>
      <c r="C305" s="50">
        <v>4740</v>
      </c>
      <c r="D305" s="7" t="s">
        <v>201</v>
      </c>
      <c r="E305" s="37">
        <v>5000</v>
      </c>
    </row>
    <row r="306" spans="1:5" ht="12" customHeight="1">
      <c r="A306" s="9"/>
      <c r="B306" s="49"/>
      <c r="C306" s="50">
        <v>4750</v>
      </c>
      <c r="D306" s="7" t="s">
        <v>202</v>
      </c>
      <c r="E306" s="37">
        <v>10000</v>
      </c>
    </row>
    <row r="307" spans="1:5" ht="19.5" customHeight="1">
      <c r="A307" s="113"/>
      <c r="B307" s="114">
        <v>80146</v>
      </c>
      <c r="C307" s="114"/>
      <c r="D307" s="128" t="s">
        <v>73</v>
      </c>
      <c r="E307" s="116">
        <f>SUM(E308:E309)</f>
        <v>75502</v>
      </c>
    </row>
    <row r="308" spans="1:5" ht="12" customHeight="1">
      <c r="A308" s="9"/>
      <c r="B308" s="9"/>
      <c r="C308" s="45">
        <v>4300</v>
      </c>
      <c r="D308" s="6" t="s">
        <v>118</v>
      </c>
      <c r="E308" s="35">
        <v>69235</v>
      </c>
    </row>
    <row r="309" spans="1:5" ht="12.75" customHeight="1">
      <c r="A309" s="9"/>
      <c r="B309" s="9"/>
      <c r="C309" s="46">
        <v>4410</v>
      </c>
      <c r="D309" s="7" t="s">
        <v>58</v>
      </c>
      <c r="E309" s="37">
        <v>6267</v>
      </c>
    </row>
    <row r="310" spans="1:5" s="13" customFormat="1" ht="15" customHeight="1">
      <c r="A310" s="103">
        <v>851</v>
      </c>
      <c r="B310" s="104"/>
      <c r="C310" s="131"/>
      <c r="D310" s="106" t="s">
        <v>80</v>
      </c>
      <c r="E310" s="107">
        <f>E324+E314+E311</f>
        <v>646372</v>
      </c>
    </row>
    <row r="311" spans="1:5" s="13" customFormat="1" ht="14.25" customHeight="1">
      <c r="A311" s="64"/>
      <c r="B311" s="60">
        <v>85121</v>
      </c>
      <c r="C311" s="60"/>
      <c r="D311" s="55" t="s">
        <v>196</v>
      </c>
      <c r="E311" s="61">
        <f>SUM(E312:E313)</f>
        <v>426372</v>
      </c>
    </row>
    <row r="312" spans="1:5" s="13" customFormat="1" ht="12.75" customHeight="1">
      <c r="A312" s="66"/>
      <c r="B312" s="67"/>
      <c r="C312" s="10">
        <v>4300</v>
      </c>
      <c r="D312" s="5" t="s">
        <v>176</v>
      </c>
      <c r="E312" s="100">
        <v>50000</v>
      </c>
    </row>
    <row r="313" spans="1:5" s="13" customFormat="1" ht="12.75" customHeight="1">
      <c r="A313" s="66"/>
      <c r="B313" s="67"/>
      <c r="C313" s="46">
        <v>6050</v>
      </c>
      <c r="D313" s="7" t="s">
        <v>208</v>
      </c>
      <c r="E313" s="151">
        <v>376372</v>
      </c>
    </row>
    <row r="314" spans="1:5" s="13" customFormat="1" ht="12.75" customHeight="1">
      <c r="A314" s="140"/>
      <c r="B314" s="141">
        <v>85153</v>
      </c>
      <c r="C314" s="141"/>
      <c r="D314" s="142" t="s">
        <v>184</v>
      </c>
      <c r="E314" s="143">
        <f>SUM(E315:E323)</f>
        <v>55000</v>
      </c>
    </row>
    <row r="315" spans="1:5" s="13" customFormat="1" ht="21.75" customHeight="1">
      <c r="A315" s="66"/>
      <c r="B315" s="67"/>
      <c r="C315" s="134">
        <v>2810</v>
      </c>
      <c r="D315" s="59" t="s">
        <v>163</v>
      </c>
      <c r="E315" s="100">
        <v>3000</v>
      </c>
    </row>
    <row r="316" spans="1:5" s="13" customFormat="1" ht="12" customHeight="1">
      <c r="A316" s="9"/>
      <c r="B316" s="9"/>
      <c r="C316" s="45">
        <v>4110</v>
      </c>
      <c r="D316" s="6" t="s">
        <v>136</v>
      </c>
      <c r="E316" s="35">
        <v>200</v>
      </c>
    </row>
    <row r="317" spans="1:5" s="13" customFormat="1" ht="12" customHeight="1">
      <c r="A317" s="9"/>
      <c r="B317" s="9"/>
      <c r="C317" s="45">
        <v>4120</v>
      </c>
      <c r="D317" s="6" t="s">
        <v>37</v>
      </c>
      <c r="E317" s="35">
        <v>100</v>
      </c>
    </row>
    <row r="318" spans="1:5" s="13" customFormat="1" ht="12" customHeight="1">
      <c r="A318" s="9"/>
      <c r="B318" s="9"/>
      <c r="C318" s="45">
        <v>4170</v>
      </c>
      <c r="D318" s="6" t="s">
        <v>161</v>
      </c>
      <c r="E318" s="35">
        <v>21500</v>
      </c>
    </row>
    <row r="319" spans="1:5" s="13" customFormat="1" ht="12" customHeight="1">
      <c r="A319" s="9"/>
      <c r="B319" s="9"/>
      <c r="C319" s="45">
        <v>4210</v>
      </c>
      <c r="D319" s="6" t="s">
        <v>38</v>
      </c>
      <c r="E319" s="35">
        <v>10000</v>
      </c>
    </row>
    <row r="320" spans="1:5" s="13" customFormat="1" ht="12" customHeight="1">
      <c r="A320" s="9"/>
      <c r="B320" s="9"/>
      <c r="C320" s="10">
        <v>4300</v>
      </c>
      <c r="D320" s="5" t="s">
        <v>176</v>
      </c>
      <c r="E320" s="29">
        <v>18000</v>
      </c>
    </row>
    <row r="321" spans="1:5" s="13" customFormat="1" ht="12" customHeight="1">
      <c r="A321" s="9"/>
      <c r="B321" s="9"/>
      <c r="C321" s="46">
        <v>4350</v>
      </c>
      <c r="D321" s="6" t="s">
        <v>186</v>
      </c>
      <c r="E321" s="37">
        <v>1000</v>
      </c>
    </row>
    <row r="322" spans="1:5" s="13" customFormat="1" ht="12" customHeight="1">
      <c r="A322" s="9"/>
      <c r="B322" s="9"/>
      <c r="C322" s="46">
        <v>4360</v>
      </c>
      <c r="D322" s="6" t="s">
        <v>204</v>
      </c>
      <c r="E322" s="37">
        <v>1000</v>
      </c>
    </row>
    <row r="323" spans="1:5" s="13" customFormat="1" ht="13.5" customHeight="1">
      <c r="A323" s="9"/>
      <c r="B323" s="9"/>
      <c r="C323" s="46">
        <v>4410</v>
      </c>
      <c r="D323" s="7" t="s">
        <v>82</v>
      </c>
      <c r="E323" s="37">
        <v>200</v>
      </c>
    </row>
    <row r="324" spans="1:5" s="13" customFormat="1" ht="18" customHeight="1">
      <c r="A324" s="113"/>
      <c r="B324" s="114">
        <v>85154</v>
      </c>
      <c r="C324" s="114"/>
      <c r="D324" s="115" t="s">
        <v>81</v>
      </c>
      <c r="E324" s="116">
        <f>SUM(E325:E335)</f>
        <v>165000</v>
      </c>
    </row>
    <row r="325" spans="1:5" s="13" customFormat="1" ht="21" customHeight="1">
      <c r="A325" s="66"/>
      <c r="B325" s="67"/>
      <c r="C325" s="134">
        <v>2810</v>
      </c>
      <c r="D325" s="59" t="s">
        <v>163</v>
      </c>
      <c r="E325" s="100">
        <v>10000</v>
      </c>
    </row>
    <row r="326" spans="1:5" s="13" customFormat="1" ht="22.5" customHeight="1">
      <c r="A326" s="66"/>
      <c r="B326" s="67"/>
      <c r="C326" s="134">
        <v>2820</v>
      </c>
      <c r="D326" s="59" t="s">
        <v>164</v>
      </c>
      <c r="E326" s="100">
        <v>10000</v>
      </c>
    </row>
    <row r="327" spans="1:5" s="13" customFormat="1" ht="24" customHeight="1">
      <c r="A327" s="66"/>
      <c r="B327" s="67"/>
      <c r="C327" s="134">
        <v>2830</v>
      </c>
      <c r="D327" s="59" t="s">
        <v>160</v>
      </c>
      <c r="E327" s="100">
        <v>5000</v>
      </c>
    </row>
    <row r="328" spans="1:5" ht="12.75" customHeight="1">
      <c r="A328" s="9"/>
      <c r="B328" s="9"/>
      <c r="C328" s="45">
        <v>4110</v>
      </c>
      <c r="D328" s="6" t="s">
        <v>136</v>
      </c>
      <c r="E328" s="35">
        <v>1500</v>
      </c>
    </row>
    <row r="329" spans="1:5" ht="14.25" customHeight="1">
      <c r="A329" s="9"/>
      <c r="B329" s="9"/>
      <c r="C329" s="45">
        <v>4120</v>
      </c>
      <c r="D329" s="6" t="s">
        <v>37</v>
      </c>
      <c r="E329" s="35">
        <v>500</v>
      </c>
    </row>
    <row r="330" spans="1:5" ht="12" customHeight="1">
      <c r="A330" s="9"/>
      <c r="B330" s="9"/>
      <c r="C330" s="45">
        <v>4170</v>
      </c>
      <c r="D330" s="6" t="s">
        <v>161</v>
      </c>
      <c r="E330" s="35">
        <v>50000</v>
      </c>
    </row>
    <row r="331" spans="1:5" ht="12" customHeight="1">
      <c r="A331" s="9"/>
      <c r="B331" s="9"/>
      <c r="C331" s="45">
        <v>4210</v>
      </c>
      <c r="D331" s="6" t="s">
        <v>38</v>
      </c>
      <c r="E331" s="35">
        <v>39300</v>
      </c>
    </row>
    <row r="332" spans="1:5" ht="12" customHeight="1">
      <c r="A332" s="9"/>
      <c r="B332" s="9"/>
      <c r="C332" s="10">
        <v>4300</v>
      </c>
      <c r="D332" s="5" t="s">
        <v>176</v>
      </c>
      <c r="E332" s="29">
        <v>45000</v>
      </c>
    </row>
    <row r="333" spans="1:5" ht="12" customHeight="1">
      <c r="A333" s="9"/>
      <c r="B333" s="9"/>
      <c r="C333" s="46">
        <v>4350</v>
      </c>
      <c r="D333" s="6" t="s">
        <v>186</v>
      </c>
      <c r="E333" s="37">
        <v>2000</v>
      </c>
    </row>
    <row r="334" spans="1:5" ht="12" customHeight="1">
      <c r="A334" s="9"/>
      <c r="B334" s="9"/>
      <c r="C334" s="46">
        <v>4360</v>
      </c>
      <c r="D334" s="6" t="s">
        <v>204</v>
      </c>
      <c r="E334" s="37">
        <v>1500</v>
      </c>
    </row>
    <row r="335" spans="1:5" ht="12" customHeight="1">
      <c r="A335" s="9"/>
      <c r="B335" s="9"/>
      <c r="C335" s="46">
        <v>4410</v>
      </c>
      <c r="D335" s="7" t="s">
        <v>82</v>
      </c>
      <c r="E335" s="37">
        <v>200</v>
      </c>
    </row>
    <row r="336" spans="1:6" s="13" customFormat="1" ht="21" customHeight="1">
      <c r="A336" s="103">
        <v>852</v>
      </c>
      <c r="B336" s="104"/>
      <c r="C336" s="131"/>
      <c r="D336" s="106" t="s">
        <v>119</v>
      </c>
      <c r="E336" s="107">
        <f>SUM(E373,E375,E380,E383,E403,E358,E337,E406)</f>
        <v>5186820</v>
      </c>
      <c r="F336" s="152"/>
    </row>
    <row r="337" spans="1:5" s="13" customFormat="1" ht="18" customHeight="1">
      <c r="A337" s="64"/>
      <c r="B337" s="60">
        <v>85201</v>
      </c>
      <c r="C337" s="60"/>
      <c r="D337" s="55" t="s">
        <v>159</v>
      </c>
      <c r="E337" s="61">
        <f>SUM(E338:E341,E344:E357)</f>
        <v>221100</v>
      </c>
    </row>
    <row r="338" spans="1:5" s="13" customFormat="1" ht="16.5" customHeight="1">
      <c r="A338" s="9"/>
      <c r="B338" s="9"/>
      <c r="C338" s="10">
        <v>3020</v>
      </c>
      <c r="D338" s="6" t="s">
        <v>157</v>
      </c>
      <c r="E338" s="29">
        <v>1000</v>
      </c>
    </row>
    <row r="339" spans="1:5" s="13" customFormat="1" ht="15" customHeight="1">
      <c r="A339" s="9"/>
      <c r="B339" s="9"/>
      <c r="C339" s="10">
        <v>4010</v>
      </c>
      <c r="D339" s="5" t="s">
        <v>49</v>
      </c>
      <c r="E339" s="29">
        <v>110000</v>
      </c>
    </row>
    <row r="340" spans="1:5" s="13" customFormat="1" ht="15.75" customHeight="1">
      <c r="A340" s="9"/>
      <c r="B340" s="9"/>
      <c r="C340" s="10">
        <v>4040</v>
      </c>
      <c r="D340" s="5" t="s">
        <v>154</v>
      </c>
      <c r="E340" s="29">
        <v>9500</v>
      </c>
    </row>
    <row r="341" spans="1:5" s="13" customFormat="1" ht="15" customHeight="1">
      <c r="A341" s="47"/>
      <c r="B341" s="47"/>
      <c r="C341" s="48">
        <v>4110</v>
      </c>
      <c r="D341" s="33" t="s">
        <v>86</v>
      </c>
      <c r="E341" s="34">
        <v>21500</v>
      </c>
    </row>
    <row r="342" spans="1:5" s="13" customFormat="1" ht="6.75" customHeight="1">
      <c r="A342" s="108"/>
      <c r="B342" s="108"/>
      <c r="C342" s="108"/>
      <c r="D342" s="109"/>
      <c r="E342" s="110"/>
    </row>
    <row r="343" spans="1:5" s="13" customFormat="1" ht="9.75" customHeight="1">
      <c r="A343" s="145">
        <v>1</v>
      </c>
      <c r="B343" s="145">
        <v>2</v>
      </c>
      <c r="C343" s="145">
        <v>3</v>
      </c>
      <c r="D343" s="145">
        <v>4</v>
      </c>
      <c r="E343" s="145">
        <v>5</v>
      </c>
    </row>
    <row r="344" spans="1:5" s="13" customFormat="1" ht="15" customHeight="1">
      <c r="A344" s="9"/>
      <c r="B344" s="9"/>
      <c r="C344" s="45">
        <v>4120</v>
      </c>
      <c r="D344" s="4" t="s">
        <v>37</v>
      </c>
      <c r="E344" s="35">
        <v>3100</v>
      </c>
    </row>
    <row r="345" spans="1:5" s="13" customFormat="1" ht="15" customHeight="1">
      <c r="A345" s="9"/>
      <c r="B345" s="9"/>
      <c r="C345" s="10">
        <v>4210</v>
      </c>
      <c r="D345" s="5" t="s">
        <v>38</v>
      </c>
      <c r="E345" s="29">
        <v>20000</v>
      </c>
    </row>
    <row r="346" spans="1:5" s="13" customFormat="1" ht="15" customHeight="1">
      <c r="A346" s="9"/>
      <c r="B346" s="9"/>
      <c r="C346" s="10">
        <v>4260</v>
      </c>
      <c r="D346" s="5" t="s">
        <v>75</v>
      </c>
      <c r="E346" s="29">
        <v>20000</v>
      </c>
    </row>
    <row r="347" spans="1:5" s="13" customFormat="1" ht="15" customHeight="1">
      <c r="A347" s="9"/>
      <c r="B347" s="9"/>
      <c r="C347" s="10">
        <v>4270</v>
      </c>
      <c r="D347" s="5" t="s">
        <v>65</v>
      </c>
      <c r="E347" s="29">
        <v>2000</v>
      </c>
    </row>
    <row r="348" spans="1:5" s="13" customFormat="1" ht="15" customHeight="1">
      <c r="A348" s="9"/>
      <c r="B348" s="9"/>
      <c r="C348" s="10">
        <v>4280</v>
      </c>
      <c r="D348" s="4" t="s">
        <v>60</v>
      </c>
      <c r="E348" s="29">
        <v>500</v>
      </c>
    </row>
    <row r="349" spans="1:5" s="13" customFormat="1" ht="15" customHeight="1">
      <c r="A349" s="9"/>
      <c r="B349" s="9"/>
      <c r="C349" s="10">
        <v>4300</v>
      </c>
      <c r="D349" s="7" t="s">
        <v>46</v>
      </c>
      <c r="E349" s="29">
        <v>15000</v>
      </c>
    </row>
    <row r="350" spans="1:5" s="13" customFormat="1" ht="15" customHeight="1">
      <c r="A350" s="9"/>
      <c r="B350" s="9"/>
      <c r="C350" s="146">
        <v>4350</v>
      </c>
      <c r="D350" s="6" t="s">
        <v>186</v>
      </c>
      <c r="E350" s="147">
        <v>2000</v>
      </c>
    </row>
    <row r="351" spans="1:5" s="13" customFormat="1" ht="15" customHeight="1">
      <c r="A351" s="9"/>
      <c r="B351" s="9"/>
      <c r="C351" s="146">
        <v>4370</v>
      </c>
      <c r="D351" s="6" t="s">
        <v>203</v>
      </c>
      <c r="E351" s="147">
        <v>1500</v>
      </c>
    </row>
    <row r="352" spans="1:5" s="13" customFormat="1" ht="15" customHeight="1">
      <c r="A352" s="9"/>
      <c r="B352" s="9"/>
      <c r="C352" s="146">
        <v>4400</v>
      </c>
      <c r="D352" s="7" t="s">
        <v>205</v>
      </c>
      <c r="E352" s="147">
        <v>3000</v>
      </c>
    </row>
    <row r="353" spans="1:5" s="13" customFormat="1" ht="15" customHeight="1">
      <c r="A353" s="97"/>
      <c r="B353" s="98"/>
      <c r="C353" s="135">
        <v>4410</v>
      </c>
      <c r="D353" s="5" t="s">
        <v>82</v>
      </c>
      <c r="E353" s="99">
        <v>3000</v>
      </c>
    </row>
    <row r="354" spans="1:5" s="13" customFormat="1" ht="15" customHeight="1">
      <c r="A354" s="97"/>
      <c r="B354" s="98"/>
      <c r="C354" s="135">
        <v>4430</v>
      </c>
      <c r="D354" s="5" t="s">
        <v>166</v>
      </c>
      <c r="E354" s="99">
        <v>500</v>
      </c>
    </row>
    <row r="355" spans="1:5" s="13" customFormat="1" ht="15.75" customHeight="1">
      <c r="A355" s="97"/>
      <c r="B355" s="98"/>
      <c r="C355" s="135">
        <v>4440</v>
      </c>
      <c r="D355" s="5" t="s">
        <v>77</v>
      </c>
      <c r="E355" s="99">
        <v>2500</v>
      </c>
    </row>
    <row r="356" spans="1:5" s="13" customFormat="1" ht="19.5" customHeight="1">
      <c r="A356" s="97"/>
      <c r="B356" s="98"/>
      <c r="C356" s="148">
        <v>4740</v>
      </c>
      <c r="D356" s="7" t="s">
        <v>201</v>
      </c>
      <c r="E356" s="149">
        <v>1000</v>
      </c>
    </row>
    <row r="357" spans="1:5" s="13" customFormat="1" ht="15.75" customHeight="1">
      <c r="A357" s="97"/>
      <c r="B357" s="98"/>
      <c r="C357" s="148">
        <v>4750</v>
      </c>
      <c r="D357" s="7" t="s">
        <v>202</v>
      </c>
      <c r="E357" s="149">
        <v>5000</v>
      </c>
    </row>
    <row r="358" spans="1:5" s="13" customFormat="1" ht="24" customHeight="1">
      <c r="A358" s="113"/>
      <c r="B358" s="114">
        <v>85212</v>
      </c>
      <c r="C358" s="114"/>
      <c r="D358" s="115" t="s">
        <v>145</v>
      </c>
      <c r="E358" s="116">
        <f>SUM(E359:E372)</f>
        <v>2838080</v>
      </c>
    </row>
    <row r="359" spans="1:5" s="13" customFormat="1" ht="15" customHeight="1">
      <c r="A359" s="9"/>
      <c r="B359" s="9"/>
      <c r="C359" s="45">
        <v>3020</v>
      </c>
      <c r="D359" s="6" t="s">
        <v>157</v>
      </c>
      <c r="E359" s="35">
        <v>700</v>
      </c>
    </row>
    <row r="360" spans="1:5" s="13" customFormat="1" ht="15.75" customHeight="1">
      <c r="A360" s="9"/>
      <c r="B360" s="9"/>
      <c r="C360" s="45">
        <v>3110</v>
      </c>
      <c r="D360" s="6" t="s">
        <v>84</v>
      </c>
      <c r="E360" s="35">
        <v>2680000</v>
      </c>
    </row>
    <row r="361" spans="1:5" s="13" customFormat="1" ht="15" customHeight="1">
      <c r="A361" s="9"/>
      <c r="B361" s="9"/>
      <c r="C361" s="10">
        <v>4010</v>
      </c>
      <c r="D361" s="5" t="s">
        <v>49</v>
      </c>
      <c r="E361" s="29">
        <v>55300</v>
      </c>
    </row>
    <row r="362" spans="1:5" s="13" customFormat="1" ht="15" customHeight="1">
      <c r="A362" s="9"/>
      <c r="B362" s="9"/>
      <c r="C362" s="10">
        <v>4040</v>
      </c>
      <c r="D362" s="5" t="s">
        <v>154</v>
      </c>
      <c r="E362" s="29">
        <v>4500</v>
      </c>
    </row>
    <row r="363" spans="1:5" s="13" customFormat="1" ht="15" customHeight="1">
      <c r="A363" s="9"/>
      <c r="B363" s="9"/>
      <c r="C363" s="10">
        <v>4110</v>
      </c>
      <c r="D363" s="5" t="s">
        <v>86</v>
      </c>
      <c r="E363" s="29">
        <v>36000</v>
      </c>
    </row>
    <row r="364" spans="1:5" s="13" customFormat="1" ht="15" customHeight="1">
      <c r="A364" s="9"/>
      <c r="B364" s="9"/>
      <c r="C364" s="10">
        <v>4110</v>
      </c>
      <c r="D364" s="5" t="s">
        <v>86</v>
      </c>
      <c r="E364" s="29">
        <v>10800</v>
      </c>
    </row>
    <row r="365" spans="1:5" s="13" customFormat="1" ht="15" customHeight="1">
      <c r="A365" s="9"/>
      <c r="B365" s="9"/>
      <c r="C365" s="10">
        <v>4120</v>
      </c>
      <c r="D365" s="7" t="s">
        <v>37</v>
      </c>
      <c r="E365" s="29">
        <v>1500</v>
      </c>
    </row>
    <row r="366" spans="1:5" s="13" customFormat="1" ht="15" customHeight="1">
      <c r="A366" s="9"/>
      <c r="B366" s="9"/>
      <c r="C366" s="10">
        <v>4210</v>
      </c>
      <c r="D366" s="6" t="s">
        <v>38</v>
      </c>
      <c r="E366" s="29">
        <v>13000</v>
      </c>
    </row>
    <row r="367" spans="1:5" s="13" customFormat="1" ht="15" customHeight="1">
      <c r="A367" s="9"/>
      <c r="B367" s="9"/>
      <c r="C367" s="45">
        <v>4270</v>
      </c>
      <c r="D367" s="5" t="s">
        <v>65</v>
      </c>
      <c r="E367" s="35">
        <v>3000</v>
      </c>
    </row>
    <row r="368" spans="1:5" s="13" customFormat="1" ht="15" customHeight="1">
      <c r="A368" s="9"/>
      <c r="B368" s="9"/>
      <c r="C368" s="45">
        <v>4280</v>
      </c>
      <c r="D368" s="4" t="s">
        <v>60</v>
      </c>
      <c r="E368" s="35">
        <v>500</v>
      </c>
    </row>
    <row r="369" spans="1:5" s="13" customFormat="1" ht="15.75" customHeight="1">
      <c r="A369" s="9"/>
      <c r="B369" s="9"/>
      <c r="C369" s="45">
        <v>4300</v>
      </c>
      <c r="D369" s="5" t="s">
        <v>46</v>
      </c>
      <c r="E369" s="35">
        <v>26680</v>
      </c>
    </row>
    <row r="370" spans="1:5" s="13" customFormat="1" ht="15.75" customHeight="1">
      <c r="A370" s="9"/>
      <c r="B370" s="9"/>
      <c r="C370" s="46">
        <v>4440</v>
      </c>
      <c r="D370" s="7" t="s">
        <v>77</v>
      </c>
      <c r="E370" s="36">
        <v>2100</v>
      </c>
    </row>
    <row r="371" spans="1:5" s="13" customFormat="1" ht="15.75" customHeight="1">
      <c r="A371" s="9"/>
      <c r="B371" s="9"/>
      <c r="C371" s="46">
        <v>4740</v>
      </c>
      <c r="D371" s="7" t="s">
        <v>201</v>
      </c>
      <c r="E371" s="36">
        <v>2000</v>
      </c>
    </row>
    <row r="372" spans="1:5" s="13" customFormat="1" ht="15" customHeight="1">
      <c r="A372" s="9"/>
      <c r="B372" s="9"/>
      <c r="C372" s="46">
        <v>4750</v>
      </c>
      <c r="D372" s="7" t="s">
        <v>202</v>
      </c>
      <c r="E372" s="36">
        <v>2000</v>
      </c>
    </row>
    <row r="373" spans="1:5" s="13" customFormat="1" ht="42" customHeight="1">
      <c r="A373" s="113"/>
      <c r="B373" s="114">
        <v>85213</v>
      </c>
      <c r="C373" s="114"/>
      <c r="D373" s="115" t="s">
        <v>155</v>
      </c>
      <c r="E373" s="116">
        <f>E374</f>
        <v>13000</v>
      </c>
    </row>
    <row r="374" spans="1:5" ht="15.75" customHeight="1">
      <c r="A374" s="9"/>
      <c r="B374" s="9"/>
      <c r="C374" s="9">
        <v>4130</v>
      </c>
      <c r="D374" s="4" t="s">
        <v>131</v>
      </c>
      <c r="E374" s="36">
        <v>13000</v>
      </c>
    </row>
    <row r="375" spans="1:6" s="12" customFormat="1" ht="29.25" customHeight="1">
      <c r="A375" s="113"/>
      <c r="B375" s="114">
        <v>85214</v>
      </c>
      <c r="C375" s="114"/>
      <c r="D375" s="115" t="s">
        <v>146</v>
      </c>
      <c r="E375" s="116">
        <f>SUM(E376:E379)</f>
        <v>769000</v>
      </c>
      <c r="F375" s="42"/>
    </row>
    <row r="376" spans="1:5" ht="15.75" customHeight="1">
      <c r="A376" s="9"/>
      <c r="B376" s="9"/>
      <c r="C376" s="10">
        <v>3110</v>
      </c>
      <c r="D376" s="5" t="s">
        <v>179</v>
      </c>
      <c r="E376" s="29">
        <v>250000</v>
      </c>
    </row>
    <row r="377" spans="1:5" ht="22.5" customHeight="1">
      <c r="A377" s="9"/>
      <c r="B377" s="9"/>
      <c r="C377" s="10">
        <v>3110</v>
      </c>
      <c r="D377" s="5" t="s">
        <v>207</v>
      </c>
      <c r="E377" s="29">
        <v>381000</v>
      </c>
    </row>
    <row r="378" spans="1:5" ht="15.75" customHeight="1">
      <c r="A378" s="9"/>
      <c r="B378" s="9"/>
      <c r="C378" s="10">
        <v>3110</v>
      </c>
      <c r="D378" s="5" t="s">
        <v>180</v>
      </c>
      <c r="E378" s="29">
        <v>93000</v>
      </c>
    </row>
    <row r="379" spans="1:5" ht="15.75" customHeight="1">
      <c r="A379" s="9"/>
      <c r="B379" s="9"/>
      <c r="C379" s="48">
        <v>4330</v>
      </c>
      <c r="D379" s="33" t="s">
        <v>206</v>
      </c>
      <c r="E379" s="34">
        <v>45000</v>
      </c>
    </row>
    <row r="380" spans="1:5" s="12" customFormat="1" ht="18" customHeight="1">
      <c r="A380" s="113"/>
      <c r="B380" s="114">
        <v>85215</v>
      </c>
      <c r="C380" s="114"/>
      <c r="D380" s="115" t="s">
        <v>83</v>
      </c>
      <c r="E380" s="116">
        <f>SUM(E382,E381)</f>
        <v>134000</v>
      </c>
    </row>
    <row r="381" spans="1:5" ht="15" customHeight="1">
      <c r="A381" s="9"/>
      <c r="B381" s="9"/>
      <c r="C381" s="45">
        <v>3110</v>
      </c>
      <c r="D381" s="6" t="s">
        <v>84</v>
      </c>
      <c r="E381" s="35">
        <v>130000</v>
      </c>
    </row>
    <row r="382" spans="1:5" ht="15" customHeight="1">
      <c r="A382" s="9"/>
      <c r="B382" s="9"/>
      <c r="C382" s="46">
        <v>4300</v>
      </c>
      <c r="D382" s="7" t="s">
        <v>46</v>
      </c>
      <c r="E382" s="37">
        <v>4000</v>
      </c>
    </row>
    <row r="383" spans="1:5" s="12" customFormat="1" ht="18" customHeight="1">
      <c r="A383" s="113"/>
      <c r="B383" s="114">
        <v>85219</v>
      </c>
      <c r="C383" s="114"/>
      <c r="D383" s="115" t="s">
        <v>18</v>
      </c>
      <c r="E383" s="116">
        <f>SUM(E384:E390,E392:E402)</f>
        <v>744200</v>
      </c>
    </row>
    <row r="384" spans="1:5" ht="15" customHeight="1">
      <c r="A384" s="9"/>
      <c r="B384" s="9"/>
      <c r="C384" s="45">
        <v>3020</v>
      </c>
      <c r="D384" s="6" t="s">
        <v>157</v>
      </c>
      <c r="E384" s="35">
        <v>6000</v>
      </c>
    </row>
    <row r="385" spans="1:5" ht="14.25" customHeight="1">
      <c r="A385" s="9"/>
      <c r="B385" s="9"/>
      <c r="C385" s="10">
        <v>4010</v>
      </c>
      <c r="D385" s="5" t="s">
        <v>49</v>
      </c>
      <c r="E385" s="29">
        <v>400000</v>
      </c>
    </row>
    <row r="386" spans="1:5" ht="14.25" customHeight="1">
      <c r="A386" s="9"/>
      <c r="B386" s="9"/>
      <c r="C386" s="10">
        <v>4040</v>
      </c>
      <c r="D386" s="5" t="s">
        <v>154</v>
      </c>
      <c r="E386" s="29">
        <v>35000</v>
      </c>
    </row>
    <row r="387" spans="1:5" ht="14.25" customHeight="1">
      <c r="A387" s="9"/>
      <c r="B387" s="9"/>
      <c r="C387" s="10">
        <v>4110</v>
      </c>
      <c r="D387" s="5" t="s">
        <v>86</v>
      </c>
      <c r="E387" s="29">
        <v>80000</v>
      </c>
    </row>
    <row r="388" spans="1:5" ht="15" customHeight="1">
      <c r="A388" s="9"/>
      <c r="B388" s="9"/>
      <c r="C388" s="10">
        <v>4120</v>
      </c>
      <c r="D388" s="5" t="s">
        <v>37</v>
      </c>
      <c r="E388" s="29">
        <v>12000</v>
      </c>
    </row>
    <row r="389" spans="1:5" ht="15" customHeight="1">
      <c r="A389" s="9"/>
      <c r="B389" s="9"/>
      <c r="C389" s="45">
        <v>4170</v>
      </c>
      <c r="D389" s="6" t="s">
        <v>161</v>
      </c>
      <c r="E389" s="35">
        <v>12000</v>
      </c>
    </row>
    <row r="390" spans="1:5" ht="15" customHeight="1">
      <c r="A390" s="47"/>
      <c r="B390" s="47"/>
      <c r="C390" s="47">
        <v>4210</v>
      </c>
      <c r="D390" s="112" t="s">
        <v>38</v>
      </c>
      <c r="E390" s="94">
        <v>55400</v>
      </c>
    </row>
    <row r="391" spans="1:5" ht="9.75" customHeight="1">
      <c r="A391" s="145">
        <v>1</v>
      </c>
      <c r="B391" s="145">
        <v>2</v>
      </c>
      <c r="C391" s="145">
        <v>3</v>
      </c>
      <c r="D391" s="145">
        <v>4</v>
      </c>
      <c r="E391" s="145">
        <v>5</v>
      </c>
    </row>
    <row r="392" spans="1:5" ht="14.25" customHeight="1">
      <c r="A392" s="9"/>
      <c r="B392" s="9"/>
      <c r="C392" s="10">
        <v>4270</v>
      </c>
      <c r="D392" s="5" t="s">
        <v>65</v>
      </c>
      <c r="E392" s="35">
        <v>10000</v>
      </c>
    </row>
    <row r="393" spans="1:5" ht="15" customHeight="1">
      <c r="A393" s="9"/>
      <c r="B393" s="9"/>
      <c r="C393" s="10">
        <v>4280</v>
      </c>
      <c r="D393" s="5" t="s">
        <v>60</v>
      </c>
      <c r="E393" s="29">
        <v>800</v>
      </c>
    </row>
    <row r="394" spans="1:5" ht="15" customHeight="1">
      <c r="A394" s="9"/>
      <c r="B394" s="9"/>
      <c r="C394" s="10">
        <v>4300</v>
      </c>
      <c r="D394" s="5" t="s">
        <v>46</v>
      </c>
      <c r="E394" s="29">
        <v>70000</v>
      </c>
    </row>
    <row r="395" spans="1:5" ht="13.5" customHeight="1">
      <c r="A395" s="9"/>
      <c r="B395" s="9"/>
      <c r="C395" s="10">
        <v>4350</v>
      </c>
      <c r="D395" s="5" t="s">
        <v>186</v>
      </c>
      <c r="E395" s="29">
        <v>3100</v>
      </c>
    </row>
    <row r="396" spans="1:5" ht="13.5" customHeight="1">
      <c r="A396" s="9"/>
      <c r="B396" s="9"/>
      <c r="C396" s="10">
        <v>4370</v>
      </c>
      <c r="D396" s="5" t="s">
        <v>203</v>
      </c>
      <c r="E396" s="29">
        <v>3600</v>
      </c>
    </row>
    <row r="397" spans="1:5" ht="13.5" customHeight="1">
      <c r="A397" s="9"/>
      <c r="B397" s="9"/>
      <c r="C397" s="10">
        <v>4400</v>
      </c>
      <c r="D397" s="5" t="s">
        <v>205</v>
      </c>
      <c r="E397" s="29">
        <v>13700</v>
      </c>
    </row>
    <row r="398" spans="1:5" ht="13.5" customHeight="1">
      <c r="A398" s="9"/>
      <c r="B398" s="9"/>
      <c r="C398" s="10">
        <v>4410</v>
      </c>
      <c r="D398" s="5" t="s">
        <v>82</v>
      </c>
      <c r="E398" s="29">
        <v>21000</v>
      </c>
    </row>
    <row r="399" spans="1:5" ht="15.75" customHeight="1">
      <c r="A399" s="9"/>
      <c r="B399" s="9"/>
      <c r="C399" s="10">
        <v>4430</v>
      </c>
      <c r="D399" s="5" t="s">
        <v>169</v>
      </c>
      <c r="E399" s="29">
        <v>2000</v>
      </c>
    </row>
    <row r="400" spans="1:5" ht="14.25" customHeight="1">
      <c r="A400" s="9"/>
      <c r="B400" s="9"/>
      <c r="C400" s="46">
        <v>4440</v>
      </c>
      <c r="D400" s="5" t="s">
        <v>77</v>
      </c>
      <c r="E400" s="29">
        <v>12600</v>
      </c>
    </row>
    <row r="401" spans="1:5" ht="21" customHeight="1">
      <c r="A401" s="9"/>
      <c r="B401" s="9"/>
      <c r="C401" s="9">
        <v>4740</v>
      </c>
      <c r="D401" s="5" t="s">
        <v>201</v>
      </c>
      <c r="E401" s="29">
        <v>2000</v>
      </c>
    </row>
    <row r="402" spans="1:5" ht="14.25" customHeight="1">
      <c r="A402" s="9"/>
      <c r="B402" s="9"/>
      <c r="C402" s="9">
        <v>4750</v>
      </c>
      <c r="D402" s="33" t="s">
        <v>202</v>
      </c>
      <c r="E402" s="34">
        <v>5000</v>
      </c>
    </row>
    <row r="403" spans="1:5" ht="21" customHeight="1">
      <c r="A403" s="113"/>
      <c r="B403" s="114">
        <v>85295</v>
      </c>
      <c r="C403" s="114"/>
      <c r="D403" s="115" t="s">
        <v>6</v>
      </c>
      <c r="E403" s="116">
        <f>E404+E405</f>
        <v>191000</v>
      </c>
    </row>
    <row r="404" spans="1:5" ht="15" customHeight="1">
      <c r="A404" s="9"/>
      <c r="B404" s="9"/>
      <c r="C404" s="10">
        <v>3110</v>
      </c>
      <c r="D404" s="5" t="s">
        <v>85</v>
      </c>
      <c r="E404" s="29">
        <v>141000</v>
      </c>
    </row>
    <row r="405" spans="1:5" ht="15" customHeight="1">
      <c r="A405" s="9"/>
      <c r="B405" s="9"/>
      <c r="C405" s="48">
        <v>3110</v>
      </c>
      <c r="D405" s="33" t="s">
        <v>214</v>
      </c>
      <c r="E405" s="34">
        <v>50000</v>
      </c>
    </row>
    <row r="406" spans="1:5" ht="15" customHeight="1">
      <c r="A406" s="113"/>
      <c r="B406" s="114">
        <v>85295</v>
      </c>
      <c r="C406" s="114"/>
      <c r="D406" s="115" t="s">
        <v>183</v>
      </c>
      <c r="E406" s="116">
        <f>SUM(E407:E416)</f>
        <v>276440</v>
      </c>
    </row>
    <row r="407" spans="1:5" ht="13.5" customHeight="1">
      <c r="A407" s="9"/>
      <c r="B407" s="9"/>
      <c r="C407" s="10">
        <v>4018</v>
      </c>
      <c r="D407" s="5" t="s">
        <v>49</v>
      </c>
      <c r="E407" s="29">
        <v>99600</v>
      </c>
    </row>
    <row r="408" spans="1:5" ht="15" customHeight="1">
      <c r="A408" s="9"/>
      <c r="B408" s="9"/>
      <c r="C408" s="10">
        <v>4118</v>
      </c>
      <c r="D408" s="5" t="s">
        <v>86</v>
      </c>
      <c r="E408" s="29">
        <v>18000</v>
      </c>
    </row>
    <row r="409" spans="1:5" ht="15.75" customHeight="1">
      <c r="A409" s="9"/>
      <c r="B409" s="9"/>
      <c r="C409" s="10">
        <v>4128</v>
      </c>
      <c r="D409" s="5" t="s">
        <v>37</v>
      </c>
      <c r="E409" s="29">
        <v>2500</v>
      </c>
    </row>
    <row r="410" spans="1:5" ht="15" customHeight="1">
      <c r="A410" s="9"/>
      <c r="B410" s="9"/>
      <c r="C410" s="45">
        <v>4218</v>
      </c>
      <c r="D410" s="6" t="s">
        <v>38</v>
      </c>
      <c r="E410" s="35">
        <v>50000</v>
      </c>
    </row>
    <row r="411" spans="1:5" ht="15" customHeight="1">
      <c r="A411" s="9"/>
      <c r="B411" s="9"/>
      <c r="C411" s="10">
        <v>4308</v>
      </c>
      <c r="D411" s="5" t="s">
        <v>46</v>
      </c>
      <c r="E411" s="29">
        <v>78000</v>
      </c>
    </row>
    <row r="412" spans="1:5" ht="15" customHeight="1">
      <c r="A412" s="9"/>
      <c r="B412" s="9"/>
      <c r="C412" s="10">
        <v>4378</v>
      </c>
      <c r="D412" s="6" t="s">
        <v>203</v>
      </c>
      <c r="E412" s="29">
        <v>5100</v>
      </c>
    </row>
    <row r="413" spans="1:5" ht="15" customHeight="1">
      <c r="A413" s="9"/>
      <c r="B413" s="9"/>
      <c r="C413" s="10">
        <v>4408</v>
      </c>
      <c r="D413" s="7" t="s">
        <v>205</v>
      </c>
      <c r="E413" s="29">
        <v>6000</v>
      </c>
    </row>
    <row r="414" spans="1:5" ht="15" customHeight="1">
      <c r="A414" s="9"/>
      <c r="B414" s="9"/>
      <c r="C414" s="10">
        <v>4418</v>
      </c>
      <c r="D414" s="5" t="s">
        <v>82</v>
      </c>
      <c r="E414" s="29">
        <v>5200</v>
      </c>
    </row>
    <row r="415" spans="1:5" ht="25.5" customHeight="1">
      <c r="A415" s="9"/>
      <c r="B415" s="9"/>
      <c r="C415" s="146">
        <v>4748</v>
      </c>
      <c r="D415" s="7" t="s">
        <v>201</v>
      </c>
      <c r="E415" s="147">
        <v>1500</v>
      </c>
    </row>
    <row r="416" spans="1:5" ht="15" customHeight="1">
      <c r="A416" s="47"/>
      <c r="B416" s="47"/>
      <c r="C416" s="150">
        <v>6068</v>
      </c>
      <c r="D416" s="7" t="s">
        <v>153</v>
      </c>
      <c r="E416" s="144">
        <v>10540</v>
      </c>
    </row>
    <row r="417" spans="1:5" s="13" customFormat="1" ht="19.5" customHeight="1">
      <c r="A417" s="103">
        <v>854</v>
      </c>
      <c r="B417" s="104"/>
      <c r="C417" s="131"/>
      <c r="D417" s="106" t="s">
        <v>91</v>
      </c>
      <c r="E417" s="107">
        <f>SUM(E418,E441,E433)</f>
        <v>754591</v>
      </c>
    </row>
    <row r="418" spans="1:5" s="13" customFormat="1" ht="15.75" customHeight="1">
      <c r="A418" s="64"/>
      <c r="B418" s="60">
        <v>85401</v>
      </c>
      <c r="C418" s="60"/>
      <c r="D418" s="55" t="s">
        <v>87</v>
      </c>
      <c r="E418" s="61">
        <f>SUM(E419:E425,E426:E432)</f>
        <v>666461</v>
      </c>
    </row>
    <row r="419" spans="1:5" ht="15" customHeight="1">
      <c r="A419" s="46"/>
      <c r="B419" s="46"/>
      <c r="C419" s="10">
        <v>3020</v>
      </c>
      <c r="D419" s="5" t="s">
        <v>157</v>
      </c>
      <c r="E419" s="29">
        <v>45583</v>
      </c>
    </row>
    <row r="420" spans="1:5" ht="15" customHeight="1">
      <c r="A420" s="9"/>
      <c r="B420" s="9"/>
      <c r="C420" s="45">
        <v>4010</v>
      </c>
      <c r="D420" s="6" t="s">
        <v>49</v>
      </c>
      <c r="E420" s="35">
        <v>399921</v>
      </c>
    </row>
    <row r="421" spans="1:5" ht="15" customHeight="1">
      <c r="A421" s="9"/>
      <c r="B421" s="9"/>
      <c r="C421" s="45">
        <v>4040</v>
      </c>
      <c r="D421" s="6" t="s">
        <v>154</v>
      </c>
      <c r="E421" s="35">
        <v>31643</v>
      </c>
    </row>
    <row r="422" spans="1:5" ht="15" customHeight="1">
      <c r="A422" s="9"/>
      <c r="B422" s="9"/>
      <c r="C422" s="10">
        <v>4110</v>
      </c>
      <c r="D422" s="5" t="s">
        <v>86</v>
      </c>
      <c r="E422" s="29">
        <v>86102</v>
      </c>
    </row>
    <row r="423" spans="1:5" ht="15" customHeight="1">
      <c r="A423" s="9"/>
      <c r="B423" s="9"/>
      <c r="C423" s="45">
        <v>4120</v>
      </c>
      <c r="D423" s="6" t="s">
        <v>37</v>
      </c>
      <c r="E423" s="35">
        <v>11734</v>
      </c>
    </row>
    <row r="424" spans="1:5" ht="15" customHeight="1">
      <c r="A424" s="9"/>
      <c r="B424" s="9"/>
      <c r="C424" s="10">
        <v>4210</v>
      </c>
      <c r="D424" s="5" t="s">
        <v>88</v>
      </c>
      <c r="E424" s="29">
        <v>26730</v>
      </c>
    </row>
    <row r="425" spans="1:5" ht="15" customHeight="1">
      <c r="A425" s="9"/>
      <c r="B425" s="9"/>
      <c r="C425" s="10">
        <v>4240</v>
      </c>
      <c r="D425" s="5" t="s">
        <v>74</v>
      </c>
      <c r="E425" s="29">
        <v>12775</v>
      </c>
    </row>
    <row r="426" spans="1:5" ht="15" customHeight="1">
      <c r="A426" s="9"/>
      <c r="B426" s="9"/>
      <c r="C426" s="10">
        <v>4280</v>
      </c>
      <c r="D426" s="5" t="s">
        <v>60</v>
      </c>
      <c r="E426" s="29">
        <v>1930</v>
      </c>
    </row>
    <row r="427" spans="1:5" ht="15" customHeight="1">
      <c r="A427" s="9"/>
      <c r="B427" s="9"/>
      <c r="C427" s="10">
        <v>4300</v>
      </c>
      <c r="D427" s="5" t="s">
        <v>46</v>
      </c>
      <c r="E427" s="29">
        <v>11240</v>
      </c>
    </row>
    <row r="428" spans="1:5" ht="13.5" customHeight="1">
      <c r="A428" s="9"/>
      <c r="B428" s="9"/>
      <c r="C428" s="10">
        <v>4370</v>
      </c>
      <c r="D428" s="6" t="s">
        <v>203</v>
      </c>
      <c r="E428" s="29">
        <v>1300</v>
      </c>
    </row>
    <row r="429" spans="1:5" ht="13.5" customHeight="1">
      <c r="A429" s="9"/>
      <c r="B429" s="9"/>
      <c r="C429" s="10">
        <v>4410</v>
      </c>
      <c r="D429" s="5" t="s">
        <v>58</v>
      </c>
      <c r="E429" s="29">
        <v>1540</v>
      </c>
    </row>
    <row r="430" spans="1:5" ht="13.5" customHeight="1">
      <c r="A430" s="9"/>
      <c r="B430" s="9"/>
      <c r="C430" s="10">
        <v>4440</v>
      </c>
      <c r="D430" s="5" t="s">
        <v>77</v>
      </c>
      <c r="E430" s="29">
        <v>27963</v>
      </c>
    </row>
    <row r="431" spans="1:5" ht="22.5" customHeight="1">
      <c r="A431" s="9"/>
      <c r="B431" s="9"/>
      <c r="C431" s="10">
        <v>4740</v>
      </c>
      <c r="D431" s="7" t="s">
        <v>201</v>
      </c>
      <c r="E431" s="29">
        <v>5000</v>
      </c>
    </row>
    <row r="432" spans="1:5" ht="13.5" customHeight="1">
      <c r="A432" s="47"/>
      <c r="B432" s="47"/>
      <c r="C432" s="48">
        <v>4750</v>
      </c>
      <c r="D432" s="7" t="s">
        <v>202</v>
      </c>
      <c r="E432" s="34">
        <v>3000</v>
      </c>
    </row>
    <row r="433" spans="1:5" ht="27.75" customHeight="1">
      <c r="A433" s="64"/>
      <c r="B433" s="60">
        <v>85412</v>
      </c>
      <c r="C433" s="60"/>
      <c r="D433" s="115" t="s">
        <v>197</v>
      </c>
      <c r="E433" s="61">
        <f>SUM(E434:E440)</f>
        <v>37270</v>
      </c>
    </row>
    <row r="434" spans="1:5" ht="12" customHeight="1">
      <c r="A434" s="9"/>
      <c r="B434" s="9"/>
      <c r="C434" s="45">
        <v>4010</v>
      </c>
      <c r="D434" s="6" t="s">
        <v>49</v>
      </c>
      <c r="E434" s="29">
        <v>15000</v>
      </c>
    </row>
    <row r="435" spans="1:5" ht="12" customHeight="1">
      <c r="A435" s="9"/>
      <c r="B435" s="9"/>
      <c r="C435" s="10">
        <v>4110</v>
      </c>
      <c r="D435" s="5" t="s">
        <v>86</v>
      </c>
      <c r="E435" s="35">
        <v>2700</v>
      </c>
    </row>
    <row r="436" spans="1:5" ht="12" customHeight="1">
      <c r="A436" s="9"/>
      <c r="B436" s="9"/>
      <c r="C436" s="45">
        <v>4120</v>
      </c>
      <c r="D436" s="6" t="s">
        <v>37</v>
      </c>
      <c r="E436" s="35">
        <v>370</v>
      </c>
    </row>
    <row r="437" spans="1:5" ht="12" customHeight="1">
      <c r="A437" s="9"/>
      <c r="B437" s="9"/>
      <c r="C437" s="10">
        <v>4210</v>
      </c>
      <c r="D437" s="5" t="s">
        <v>88</v>
      </c>
      <c r="E437" s="29">
        <v>9500</v>
      </c>
    </row>
    <row r="438" spans="1:5" ht="12" customHeight="1">
      <c r="A438" s="9"/>
      <c r="B438" s="9"/>
      <c r="C438" s="10">
        <v>4240</v>
      </c>
      <c r="D438" s="5" t="s">
        <v>74</v>
      </c>
      <c r="E438" s="29">
        <v>3000</v>
      </c>
    </row>
    <row r="439" spans="1:5" ht="12" customHeight="1">
      <c r="A439" s="9"/>
      <c r="B439" s="9"/>
      <c r="C439" s="10">
        <v>4300</v>
      </c>
      <c r="D439" s="5" t="s">
        <v>46</v>
      </c>
      <c r="E439" s="29">
        <v>6500</v>
      </c>
    </row>
    <row r="440" spans="1:5" ht="12" customHeight="1">
      <c r="A440" s="9"/>
      <c r="B440" s="9"/>
      <c r="C440" s="10">
        <v>4410</v>
      </c>
      <c r="D440" s="5" t="s">
        <v>58</v>
      </c>
      <c r="E440" s="29">
        <v>200</v>
      </c>
    </row>
    <row r="441" spans="1:5" s="12" customFormat="1" ht="14.25" customHeight="1">
      <c r="A441" s="113"/>
      <c r="B441" s="114">
        <v>85415</v>
      </c>
      <c r="C441" s="114"/>
      <c r="D441" s="115" t="s">
        <v>90</v>
      </c>
      <c r="E441" s="116">
        <f>E442+E443</f>
        <v>50860</v>
      </c>
    </row>
    <row r="442" spans="1:5" ht="12.75" customHeight="1">
      <c r="A442" s="46"/>
      <c r="B442" s="46"/>
      <c r="C442" s="10">
        <v>3240</v>
      </c>
      <c r="D442" s="5" t="s">
        <v>181</v>
      </c>
      <c r="E442" s="29">
        <v>30160</v>
      </c>
    </row>
    <row r="443" spans="1:5" ht="12.75" customHeight="1">
      <c r="A443" s="47"/>
      <c r="B443" s="47"/>
      <c r="C443" s="156">
        <v>3260</v>
      </c>
      <c r="D443" s="112" t="s">
        <v>182</v>
      </c>
      <c r="E443" s="157">
        <v>20700</v>
      </c>
    </row>
    <row r="444" spans="1:5" ht="12.75" customHeight="1">
      <c r="A444" s="153"/>
      <c r="B444" s="153"/>
      <c r="C444" s="153"/>
      <c r="D444" s="154"/>
      <c r="E444" s="155"/>
    </row>
    <row r="445" spans="1:5" ht="9.75" customHeight="1">
      <c r="A445" s="145">
        <v>1</v>
      </c>
      <c r="B445" s="145">
        <v>2</v>
      </c>
      <c r="C445" s="145">
        <v>3</v>
      </c>
      <c r="D445" s="145">
        <v>4</v>
      </c>
      <c r="E445" s="145">
        <v>5</v>
      </c>
    </row>
    <row r="446" spans="1:5" s="13" customFormat="1" ht="17.25" customHeight="1">
      <c r="A446" s="158">
        <v>900</v>
      </c>
      <c r="B446" s="159"/>
      <c r="C446" s="160"/>
      <c r="D446" s="161" t="s">
        <v>19</v>
      </c>
      <c r="E446" s="162">
        <f>SUM(E449,E452,E447,E457)</f>
        <v>1704000</v>
      </c>
    </row>
    <row r="447" spans="1:5" s="13" customFormat="1" ht="17.25" customHeight="1">
      <c r="A447" s="56"/>
      <c r="B447" s="57">
        <v>90002</v>
      </c>
      <c r="C447" s="57"/>
      <c r="D447" s="58" t="s">
        <v>138</v>
      </c>
      <c r="E447" s="41">
        <f>SUM(E448)</f>
        <v>50000</v>
      </c>
    </row>
    <row r="448" spans="1:5" s="13" customFormat="1" ht="15" customHeight="1">
      <c r="A448" s="47"/>
      <c r="B448" s="47"/>
      <c r="C448" s="47">
        <v>4300</v>
      </c>
      <c r="D448" s="112" t="s">
        <v>118</v>
      </c>
      <c r="E448" s="94">
        <v>50000</v>
      </c>
    </row>
    <row r="449" spans="1:5" s="13" customFormat="1" ht="15" customHeight="1">
      <c r="A449" s="56"/>
      <c r="B449" s="57">
        <v>90003</v>
      </c>
      <c r="C449" s="57"/>
      <c r="D449" s="58" t="s">
        <v>92</v>
      </c>
      <c r="E449" s="41">
        <f>SUM(E451,E450)</f>
        <v>55000</v>
      </c>
    </row>
    <row r="450" spans="1:5" ht="15" customHeight="1">
      <c r="A450" s="9"/>
      <c r="B450" s="9"/>
      <c r="C450" s="45">
        <v>4210</v>
      </c>
      <c r="D450" s="6" t="s">
        <v>89</v>
      </c>
      <c r="E450" s="35">
        <v>5000</v>
      </c>
    </row>
    <row r="451" spans="1:5" ht="15.75" customHeight="1">
      <c r="A451" s="9"/>
      <c r="B451" s="9"/>
      <c r="C451" s="46">
        <v>4300</v>
      </c>
      <c r="D451" s="7" t="s">
        <v>46</v>
      </c>
      <c r="E451" s="37">
        <v>50000</v>
      </c>
    </row>
    <row r="452" spans="1:5" s="12" customFormat="1" ht="15" customHeight="1">
      <c r="A452" s="113"/>
      <c r="B452" s="114">
        <v>90015</v>
      </c>
      <c r="C452" s="114"/>
      <c r="D452" s="115" t="s">
        <v>20</v>
      </c>
      <c r="E452" s="116">
        <f>SUM(E453:E456)</f>
        <v>1270000</v>
      </c>
    </row>
    <row r="453" spans="1:5" ht="15" customHeight="1">
      <c r="A453" s="46"/>
      <c r="B453" s="46"/>
      <c r="C453" s="10">
        <v>4210</v>
      </c>
      <c r="D453" s="5" t="s">
        <v>38</v>
      </c>
      <c r="E453" s="35">
        <v>30000</v>
      </c>
    </row>
    <row r="454" spans="1:5" ht="15" customHeight="1">
      <c r="A454" s="9"/>
      <c r="B454" s="9"/>
      <c r="C454" s="45">
        <v>4260</v>
      </c>
      <c r="D454" s="6" t="s">
        <v>75</v>
      </c>
      <c r="E454" s="35">
        <v>700000</v>
      </c>
    </row>
    <row r="455" spans="1:5" ht="13.5" customHeight="1">
      <c r="A455" s="9"/>
      <c r="B455" s="9"/>
      <c r="C455" s="10">
        <v>4270</v>
      </c>
      <c r="D455" s="5" t="s">
        <v>93</v>
      </c>
      <c r="E455" s="29">
        <v>370000</v>
      </c>
    </row>
    <row r="456" spans="1:5" ht="13.5" customHeight="1">
      <c r="A456" s="47"/>
      <c r="B456" s="47"/>
      <c r="C456" s="118">
        <v>6050</v>
      </c>
      <c r="D456" s="7" t="s">
        <v>177</v>
      </c>
      <c r="E456" s="111">
        <v>170000</v>
      </c>
    </row>
    <row r="457" spans="1:6" ht="13.5" customHeight="1">
      <c r="A457" s="113"/>
      <c r="B457" s="114">
        <v>90017</v>
      </c>
      <c r="C457" s="114"/>
      <c r="D457" s="165" t="s">
        <v>220</v>
      </c>
      <c r="E457" s="169">
        <f>E458</f>
        <v>329000</v>
      </c>
      <c r="F457" s="164"/>
    </row>
    <row r="458" spans="1:6" ht="24" customHeight="1">
      <c r="A458" s="45"/>
      <c r="B458" s="45"/>
      <c r="C458" s="10">
        <v>6210</v>
      </c>
      <c r="D458" s="166" t="s">
        <v>221</v>
      </c>
      <c r="E458" s="168">
        <v>329000</v>
      </c>
      <c r="F458" s="167"/>
    </row>
    <row r="459" spans="1:5" s="13" customFormat="1" ht="21.75" customHeight="1">
      <c r="A459" s="103">
        <v>921</v>
      </c>
      <c r="B459" s="104"/>
      <c r="C459" s="105"/>
      <c r="D459" s="106" t="s">
        <v>94</v>
      </c>
      <c r="E459" s="107">
        <f>SUM(E460,E463)</f>
        <v>1302750</v>
      </c>
    </row>
    <row r="460" spans="1:5" s="13" customFormat="1" ht="15" customHeight="1">
      <c r="A460" s="64"/>
      <c r="B460" s="60">
        <v>92109</v>
      </c>
      <c r="C460" s="60"/>
      <c r="D460" s="55" t="s">
        <v>95</v>
      </c>
      <c r="E460" s="61">
        <f>E461+E462</f>
        <v>715750</v>
      </c>
    </row>
    <row r="461" spans="1:5" ht="15.75" customHeight="1">
      <c r="A461" s="46"/>
      <c r="B461" s="46"/>
      <c r="C461" s="10">
        <v>2480</v>
      </c>
      <c r="D461" s="5" t="s">
        <v>156</v>
      </c>
      <c r="E461" s="29">
        <v>615750</v>
      </c>
    </row>
    <row r="462" spans="1:5" ht="15.75" customHeight="1">
      <c r="A462" s="9"/>
      <c r="B462" s="9"/>
      <c r="C462" s="48">
        <v>6050</v>
      </c>
      <c r="D462" s="7" t="s">
        <v>177</v>
      </c>
      <c r="E462" s="34">
        <v>100000</v>
      </c>
    </row>
    <row r="463" spans="1:5" s="12" customFormat="1" ht="15" customHeight="1">
      <c r="A463" s="113"/>
      <c r="B463" s="114">
        <v>92116</v>
      </c>
      <c r="C463" s="114"/>
      <c r="D463" s="115" t="s">
        <v>108</v>
      </c>
      <c r="E463" s="116">
        <f>E464</f>
        <v>587000</v>
      </c>
    </row>
    <row r="464" spans="1:5" ht="12.75">
      <c r="A464" s="9"/>
      <c r="B464" s="9"/>
      <c r="C464" s="46">
        <v>2480</v>
      </c>
      <c r="D464" s="7" t="s">
        <v>156</v>
      </c>
      <c r="E464" s="37">
        <v>587000</v>
      </c>
    </row>
    <row r="465" spans="1:5" s="13" customFormat="1" ht="18" customHeight="1">
      <c r="A465" s="103">
        <v>926</v>
      </c>
      <c r="B465" s="104"/>
      <c r="C465" s="105"/>
      <c r="D465" s="106" t="s">
        <v>96</v>
      </c>
      <c r="E465" s="107">
        <f>SUM(E466)</f>
        <v>755150</v>
      </c>
    </row>
    <row r="466" spans="1:5" s="13" customFormat="1" ht="21" customHeight="1">
      <c r="A466" s="64"/>
      <c r="B466" s="60">
        <v>92605</v>
      </c>
      <c r="C466" s="60"/>
      <c r="D466" s="55" t="s">
        <v>97</v>
      </c>
      <c r="E466" s="61">
        <f>SUM(E467:E484)</f>
        <v>755150</v>
      </c>
    </row>
    <row r="467" spans="1:5" s="13" customFormat="1" ht="19.5" customHeight="1">
      <c r="A467" s="9"/>
      <c r="B467" s="9"/>
      <c r="C467" s="45">
        <v>2820</v>
      </c>
      <c r="D467" s="6" t="s">
        <v>164</v>
      </c>
      <c r="E467" s="35">
        <v>150000</v>
      </c>
    </row>
    <row r="468" spans="1:5" s="13" customFormat="1" ht="12.75" customHeight="1">
      <c r="A468" s="9"/>
      <c r="B468" s="9"/>
      <c r="C468" s="45">
        <v>3020</v>
      </c>
      <c r="D468" s="6" t="s">
        <v>150</v>
      </c>
      <c r="E468" s="35">
        <v>1000</v>
      </c>
    </row>
    <row r="469" spans="1:5" s="13" customFormat="1" ht="12.75" customHeight="1">
      <c r="A469" s="9"/>
      <c r="B469" s="9"/>
      <c r="C469" s="10">
        <v>4010</v>
      </c>
      <c r="D469" s="5" t="s">
        <v>49</v>
      </c>
      <c r="E469" s="29">
        <v>128000</v>
      </c>
    </row>
    <row r="470" spans="1:5" s="13" customFormat="1" ht="12.75" customHeight="1">
      <c r="A470" s="9"/>
      <c r="B470" s="9"/>
      <c r="C470" s="45">
        <v>4040</v>
      </c>
      <c r="D470" s="6" t="s">
        <v>154</v>
      </c>
      <c r="E470" s="35">
        <v>8200</v>
      </c>
    </row>
    <row r="471" spans="1:5" s="13" customFormat="1" ht="12.75" customHeight="1">
      <c r="A471" s="9"/>
      <c r="B471" s="9"/>
      <c r="C471" s="45">
        <v>4110</v>
      </c>
      <c r="D471" s="6" t="s">
        <v>136</v>
      </c>
      <c r="E471" s="35">
        <v>23800</v>
      </c>
    </row>
    <row r="472" spans="1:5" s="13" customFormat="1" ht="12.75" customHeight="1">
      <c r="A472" s="9"/>
      <c r="B472" s="9"/>
      <c r="C472" s="45">
        <v>4120</v>
      </c>
      <c r="D472" s="6" t="s">
        <v>37</v>
      </c>
      <c r="E472" s="35">
        <v>3400</v>
      </c>
    </row>
    <row r="473" spans="1:5" s="13" customFormat="1" ht="13.5" customHeight="1">
      <c r="A473" s="9"/>
      <c r="B473" s="9"/>
      <c r="C473" s="10">
        <v>4170</v>
      </c>
      <c r="D473" s="5" t="s">
        <v>161</v>
      </c>
      <c r="E473" s="29">
        <v>50000</v>
      </c>
    </row>
    <row r="474" spans="1:5" ht="12.75">
      <c r="A474" s="9"/>
      <c r="B474" s="9"/>
      <c r="C474" s="10">
        <v>4210</v>
      </c>
      <c r="D474" s="5" t="s">
        <v>38</v>
      </c>
      <c r="E474" s="29">
        <v>95000</v>
      </c>
    </row>
    <row r="475" spans="1:5" ht="12.75">
      <c r="A475" s="9"/>
      <c r="B475" s="9"/>
      <c r="C475" s="10">
        <v>4270</v>
      </c>
      <c r="D475" s="5" t="s">
        <v>79</v>
      </c>
      <c r="E475" s="29">
        <v>150000</v>
      </c>
    </row>
    <row r="476" spans="1:5" ht="12.75">
      <c r="A476" s="9"/>
      <c r="B476" s="9"/>
      <c r="C476" s="45">
        <v>4280</v>
      </c>
      <c r="D476" s="6" t="s">
        <v>60</v>
      </c>
      <c r="E476" s="35">
        <v>1000</v>
      </c>
    </row>
    <row r="477" spans="1:5" ht="12.75">
      <c r="A477" s="9"/>
      <c r="B477" s="9"/>
      <c r="C477" s="10">
        <v>4300</v>
      </c>
      <c r="D477" s="5" t="s">
        <v>46</v>
      </c>
      <c r="E477" s="29">
        <v>106000</v>
      </c>
    </row>
    <row r="478" spans="1:5" ht="12.75">
      <c r="A478" s="9"/>
      <c r="B478" s="9"/>
      <c r="C478" s="10">
        <v>4350</v>
      </c>
      <c r="D478" s="6" t="s">
        <v>186</v>
      </c>
      <c r="E478" s="37">
        <v>1000</v>
      </c>
    </row>
    <row r="479" spans="1:5" ht="12.75">
      <c r="A479" s="9"/>
      <c r="B479" s="9"/>
      <c r="C479" s="10">
        <v>4370</v>
      </c>
      <c r="D479" s="6" t="s">
        <v>203</v>
      </c>
      <c r="E479" s="37">
        <v>2000</v>
      </c>
    </row>
    <row r="480" spans="1:5" ht="12.75">
      <c r="A480" s="9"/>
      <c r="B480" s="9"/>
      <c r="C480" s="10">
        <v>4410</v>
      </c>
      <c r="D480" s="5" t="s">
        <v>58</v>
      </c>
      <c r="E480" s="37">
        <v>10000</v>
      </c>
    </row>
    <row r="481" spans="1:5" ht="12.75">
      <c r="A481" s="9"/>
      <c r="B481" s="9"/>
      <c r="C481" s="46">
        <v>4430</v>
      </c>
      <c r="D481" s="7" t="s">
        <v>166</v>
      </c>
      <c r="E481" s="37">
        <v>5000</v>
      </c>
    </row>
    <row r="482" spans="1:5" ht="12.75">
      <c r="A482" s="9"/>
      <c r="B482" s="9"/>
      <c r="C482" s="46">
        <v>4440</v>
      </c>
      <c r="D482" s="7" t="s">
        <v>77</v>
      </c>
      <c r="E482" s="37">
        <v>9750</v>
      </c>
    </row>
    <row r="483" spans="1:5" ht="22.5">
      <c r="A483" s="9"/>
      <c r="B483" s="9"/>
      <c r="C483" s="46">
        <v>4740</v>
      </c>
      <c r="D483" s="7" t="s">
        <v>201</v>
      </c>
      <c r="E483" s="37">
        <v>5000</v>
      </c>
    </row>
    <row r="484" spans="1:5" ht="12.75">
      <c r="A484" s="9"/>
      <c r="B484" s="9"/>
      <c r="C484" s="46">
        <v>4750</v>
      </c>
      <c r="D484" s="7" t="s">
        <v>202</v>
      </c>
      <c r="E484" s="37">
        <v>6000</v>
      </c>
    </row>
    <row r="485" spans="1:5" ht="3" customHeight="1">
      <c r="A485" s="51"/>
      <c r="B485" s="51"/>
      <c r="C485" s="51"/>
      <c r="E485" s="39"/>
    </row>
    <row r="486" spans="1:5" s="13" customFormat="1" ht="18" customHeight="1">
      <c r="A486" s="18"/>
      <c r="B486" s="20"/>
      <c r="C486" s="19"/>
      <c r="D486" s="21" t="s">
        <v>98</v>
      </c>
      <c r="E486" s="38">
        <f>SUM(E465,E459,E417,E336,E180,E175,E172,E163,E143,E64,E51,E38,E21,E18,E12,E446,E310,E137)</f>
        <v>118378656</v>
      </c>
    </row>
    <row r="487" spans="1:5" ht="12.75">
      <c r="A487" s="52"/>
      <c r="B487" s="52"/>
      <c r="C487" s="52">
        <v>992</v>
      </c>
      <c r="D487" s="8" t="s">
        <v>165</v>
      </c>
      <c r="E487" s="40">
        <v>1167600</v>
      </c>
    </row>
    <row r="488" spans="1:5" s="13" customFormat="1" ht="18" customHeight="1">
      <c r="A488" s="18"/>
      <c r="B488" s="20"/>
      <c r="C488" s="19"/>
      <c r="D488" s="21" t="s">
        <v>99</v>
      </c>
      <c r="E488" s="38">
        <f>E487</f>
        <v>1167600</v>
      </c>
    </row>
    <row r="489" spans="1:5" ht="6.75" customHeight="1">
      <c r="A489" s="51"/>
      <c r="B489" s="51"/>
      <c r="C489" s="51"/>
      <c r="E489" s="39"/>
    </row>
    <row r="490" spans="1:5" s="13" customFormat="1" ht="15" customHeight="1">
      <c r="A490" s="18"/>
      <c r="B490" s="20"/>
      <c r="C490" s="19"/>
      <c r="D490" s="21" t="s">
        <v>100</v>
      </c>
      <c r="E490" s="38">
        <f>E486+E488</f>
        <v>119546256</v>
      </c>
    </row>
    <row r="491" spans="1:5" ht="12.75">
      <c r="A491" s="51"/>
      <c r="B491" s="51"/>
      <c r="C491" s="51"/>
      <c r="E491" s="39"/>
    </row>
    <row r="492" spans="1:5" ht="12.75">
      <c r="A492" s="51"/>
      <c r="B492" s="51"/>
      <c r="C492" s="51"/>
      <c r="E492" s="39"/>
    </row>
    <row r="493" spans="1:5" ht="12.75">
      <c r="A493" s="51"/>
      <c r="B493" s="51"/>
      <c r="C493" s="51"/>
      <c r="E493" s="39"/>
    </row>
    <row r="494" ht="12.75">
      <c r="E494" s="39"/>
    </row>
    <row r="495" ht="12.75">
      <c r="E495" s="39"/>
    </row>
    <row r="496" ht="12.75">
      <c r="E496" s="39"/>
    </row>
    <row r="497" ht="12.75">
      <c r="E497" s="39"/>
    </row>
    <row r="498" spans="1:5" ht="12.75">
      <c r="A498" s="53"/>
      <c r="B498" s="53"/>
      <c r="C498" s="53"/>
      <c r="D498" s="53"/>
      <c r="E498" s="70"/>
    </row>
    <row r="499" spans="1:5" ht="12.75">
      <c r="A499" s="53"/>
      <c r="B499" s="75"/>
      <c r="C499" s="75"/>
      <c r="D499" s="76"/>
      <c r="E499" s="77"/>
    </row>
    <row r="500" spans="1:5" ht="12.75">
      <c r="A500" s="53"/>
      <c r="B500" s="71"/>
      <c r="C500" s="71"/>
      <c r="D500" s="72"/>
      <c r="E500" s="73"/>
    </row>
    <row r="501" spans="1:5" ht="12.75">
      <c r="A501" s="53"/>
      <c r="B501" s="74"/>
      <c r="C501" s="74"/>
      <c r="D501" s="72"/>
      <c r="E501" s="73"/>
    </row>
    <row r="502" spans="1:5" ht="12.75">
      <c r="A502" s="53"/>
      <c r="B502" s="53"/>
      <c r="C502" s="53"/>
      <c r="D502" s="53"/>
      <c r="E502" s="70"/>
    </row>
  </sheetData>
  <mergeCells count="8">
    <mergeCell ref="A9:C9"/>
    <mergeCell ref="D9:D10"/>
    <mergeCell ref="A7:E7"/>
    <mergeCell ref="E9:E10"/>
    <mergeCell ref="D1:E1"/>
    <mergeCell ref="D4:E4"/>
    <mergeCell ref="D5:E5"/>
    <mergeCell ref="D3:E3"/>
  </mergeCells>
  <printOptions horizontalCentered="1"/>
  <pageMargins left="0.4330708661417323" right="0.4724409448818898" top="0.41" bottom="0.5511811023622047" header="0.35433070866141736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4">
      <selection activeCell="C34" sqref="C34"/>
    </sheetView>
  </sheetViews>
  <sheetFormatPr defaultColWidth="9.00390625" defaultRowHeight="12.75"/>
  <cols>
    <col min="2" max="2" width="38.625" style="0" customWidth="1"/>
    <col min="3" max="3" width="17.75390625" style="0" customWidth="1"/>
  </cols>
  <sheetData>
    <row r="2" ht="12.75">
      <c r="B2" s="79" t="s">
        <v>191</v>
      </c>
    </row>
    <row r="4" spans="1:3" ht="15.75" customHeight="1">
      <c r="A4" s="81" t="s">
        <v>1</v>
      </c>
      <c r="B4" s="82" t="s">
        <v>5</v>
      </c>
      <c r="C4" s="83" t="e">
        <f>C7+C5+C6</f>
        <v>#REF!</v>
      </c>
    </row>
    <row r="5" spans="1:3" ht="15.75" customHeight="1">
      <c r="A5" s="45">
        <v>6050</v>
      </c>
      <c r="B5" s="69"/>
      <c r="C5" s="35" t="e">
        <f>WYDATKI!#REF!</f>
        <v>#REF!</v>
      </c>
    </row>
    <row r="6" spans="1:3" ht="15.75" customHeight="1">
      <c r="A6" s="9">
        <v>6058</v>
      </c>
      <c r="B6" s="89"/>
      <c r="C6" s="36"/>
    </row>
    <row r="7" spans="1:3" ht="15.75" customHeight="1">
      <c r="A7" s="9">
        <v>6059</v>
      </c>
      <c r="B7" s="89"/>
      <c r="C7" s="36"/>
    </row>
    <row r="8" spans="1:3" ht="15.75" customHeight="1">
      <c r="A8" s="81">
        <v>600</v>
      </c>
      <c r="B8" s="82" t="s">
        <v>22</v>
      </c>
      <c r="C8" s="83">
        <f>C10+C9</f>
        <v>21610710</v>
      </c>
    </row>
    <row r="9" spans="1:3" ht="15.75" customHeight="1">
      <c r="A9" s="9">
        <v>6300</v>
      </c>
      <c r="B9" s="96"/>
      <c r="C9" s="36">
        <f>WYDATKI!E26</f>
        <v>975000</v>
      </c>
    </row>
    <row r="10" spans="1:3" ht="15.75" customHeight="1">
      <c r="A10" s="9">
        <v>6050</v>
      </c>
      <c r="B10" s="89"/>
      <c r="C10" s="36">
        <f>WYDATKI!E37</f>
        <v>20635710</v>
      </c>
    </row>
    <row r="11" spans="1:3" ht="15.75" customHeight="1">
      <c r="A11" s="81">
        <v>700</v>
      </c>
      <c r="B11" s="82" t="s">
        <v>23</v>
      </c>
      <c r="C11" s="83">
        <f>C12</f>
        <v>2108805</v>
      </c>
    </row>
    <row r="12" spans="1:3" ht="15.75" customHeight="1">
      <c r="A12" s="9">
        <v>6050</v>
      </c>
      <c r="B12" s="89"/>
      <c r="C12" s="36">
        <f>WYDATKI!E50</f>
        <v>2108805</v>
      </c>
    </row>
    <row r="13" spans="1:3" ht="15.75" customHeight="1">
      <c r="A13" s="81">
        <v>750</v>
      </c>
      <c r="B13" s="82" t="s">
        <v>25</v>
      </c>
      <c r="C13" s="83">
        <f>C14+C15</f>
        <v>2020000</v>
      </c>
    </row>
    <row r="14" spans="1:7" ht="15.75" customHeight="1">
      <c r="A14" s="45">
        <v>6050</v>
      </c>
      <c r="B14" s="69"/>
      <c r="C14" s="35">
        <f>WYDATKI!E106</f>
        <v>1920000</v>
      </c>
      <c r="G14" s="80"/>
    </row>
    <row r="15" spans="1:3" ht="15.75" customHeight="1">
      <c r="A15" s="46">
        <v>6060</v>
      </c>
      <c r="B15" s="90"/>
      <c r="C15" s="37">
        <f>WYDATKI!E107</f>
        <v>100000</v>
      </c>
    </row>
    <row r="16" spans="1:3" ht="29.25" customHeight="1">
      <c r="A16" s="138">
        <v>754</v>
      </c>
      <c r="B16" s="136" t="s">
        <v>192</v>
      </c>
      <c r="C16" s="137"/>
    </row>
    <row r="17" spans="1:3" ht="15.75" customHeight="1">
      <c r="A17" s="9">
        <v>6050</v>
      </c>
      <c r="B17" s="89"/>
      <c r="C17" s="36">
        <f>WYDATKI!E159</f>
        <v>1200000</v>
      </c>
    </row>
    <row r="18" spans="1:3" ht="15.75" customHeight="1">
      <c r="A18" s="81">
        <v>801</v>
      </c>
      <c r="B18" s="82" t="s">
        <v>28</v>
      </c>
      <c r="C18" s="83" t="e">
        <f>C19+C22+C25</f>
        <v>#REF!</v>
      </c>
    </row>
    <row r="19" spans="1:3" ht="15.75" customHeight="1">
      <c r="A19" s="91">
        <v>80101</v>
      </c>
      <c r="B19" s="95" t="s">
        <v>142</v>
      </c>
      <c r="C19" s="92">
        <f>C20+C21</f>
        <v>3368400</v>
      </c>
    </row>
    <row r="20" spans="1:3" ht="15.75" customHeight="1">
      <c r="A20" s="10">
        <v>6050</v>
      </c>
      <c r="B20" s="11"/>
      <c r="C20" s="29">
        <f>WYDATKI!E207</f>
        <v>3282400</v>
      </c>
    </row>
    <row r="21" spans="1:3" ht="15.75" customHeight="1">
      <c r="A21" s="10">
        <v>6060</v>
      </c>
      <c r="B21" s="11"/>
      <c r="C21" s="29">
        <f>WYDATKI!E208</f>
        <v>86000</v>
      </c>
    </row>
    <row r="22" spans="1:3" ht="15.75" customHeight="1">
      <c r="A22" s="87">
        <v>80104</v>
      </c>
      <c r="B22" s="86" t="s">
        <v>143</v>
      </c>
      <c r="C22" s="88" t="e">
        <f>C23+C24</f>
        <v>#REF!</v>
      </c>
    </row>
    <row r="23" spans="1:3" ht="15.75" customHeight="1">
      <c r="A23" s="10">
        <v>6050</v>
      </c>
      <c r="B23" s="11"/>
      <c r="C23" s="29">
        <f>WYDATKI!E251</f>
        <v>1700000</v>
      </c>
    </row>
    <row r="24" spans="1:3" ht="15.75" customHeight="1">
      <c r="A24" s="10">
        <v>6060</v>
      </c>
      <c r="B24" s="11"/>
      <c r="C24" s="29" t="e">
        <f>WYDATKI!#REF!</f>
        <v>#REF!</v>
      </c>
    </row>
    <row r="25" spans="1:3" ht="25.5" customHeight="1">
      <c r="A25" s="87">
        <v>80114</v>
      </c>
      <c r="B25" s="86" t="s">
        <v>144</v>
      </c>
      <c r="C25" s="88" t="e">
        <f>C26</f>
        <v>#REF!</v>
      </c>
    </row>
    <row r="26" spans="1:3" ht="15.75" customHeight="1">
      <c r="A26" s="46">
        <v>6060</v>
      </c>
      <c r="B26" s="90"/>
      <c r="C26" s="37" t="e">
        <f>WYDATKI!#REF!</f>
        <v>#REF!</v>
      </c>
    </row>
    <row r="27" spans="1:3" ht="15.75" customHeight="1">
      <c r="A27" s="81">
        <v>852</v>
      </c>
      <c r="B27" s="82" t="s">
        <v>29</v>
      </c>
      <c r="C27" s="83" t="e">
        <f>C28</f>
        <v>#REF!</v>
      </c>
    </row>
    <row r="28" spans="1:3" ht="15.75" customHeight="1">
      <c r="A28" s="9">
        <v>6060</v>
      </c>
      <c r="B28" s="89"/>
      <c r="C28" s="36" t="e">
        <f>WYDATKI!#REF!</f>
        <v>#REF!</v>
      </c>
    </row>
    <row r="29" spans="1:3" ht="33" customHeight="1">
      <c r="A29" s="81">
        <v>900</v>
      </c>
      <c r="B29" s="82" t="s">
        <v>31</v>
      </c>
      <c r="C29" s="83">
        <f>C30</f>
        <v>170000</v>
      </c>
    </row>
    <row r="30" spans="1:3" ht="15.75" customHeight="1">
      <c r="A30" s="9">
        <v>6050</v>
      </c>
      <c r="B30" s="89"/>
      <c r="C30" s="36">
        <f>WYDATKI!E456</f>
        <v>170000</v>
      </c>
    </row>
    <row r="31" spans="1:3" ht="15" customHeight="1">
      <c r="A31" s="81">
        <v>926</v>
      </c>
      <c r="B31" s="82" t="s">
        <v>105</v>
      </c>
      <c r="C31" s="83">
        <f>C32</f>
        <v>0</v>
      </c>
    </row>
    <row r="32" spans="1:3" ht="15" customHeight="1">
      <c r="A32" s="47">
        <v>6050</v>
      </c>
      <c r="B32" s="93"/>
      <c r="C32" s="94"/>
    </row>
    <row r="33" spans="1:3" ht="19.5" customHeight="1">
      <c r="A33" s="78"/>
      <c r="B33" s="84" t="s">
        <v>141</v>
      </c>
      <c r="C33" s="85" t="e">
        <f>C31+C29+C27+C18+C16+C13+C11+C8+C4</f>
        <v>#REF!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6">
      <selection activeCell="B24" sqref="B23:B24"/>
    </sheetView>
  </sheetViews>
  <sheetFormatPr defaultColWidth="9.00390625" defaultRowHeight="12.75"/>
  <cols>
    <col min="1" max="1" width="6.875" style="1" customWidth="1"/>
    <col min="2" max="2" width="58.375" style="1" customWidth="1"/>
    <col min="3" max="3" width="14.75390625" style="1" customWidth="1"/>
    <col min="4" max="16384" width="9.125" style="1" customWidth="1"/>
  </cols>
  <sheetData>
    <row r="1" ht="12.75">
      <c r="C1" s="2"/>
    </row>
    <row r="2" spans="1:3" ht="36.75" customHeight="1">
      <c r="A2" s="178" t="s">
        <v>107</v>
      </c>
      <c r="B2" s="178"/>
      <c r="C2" s="178"/>
    </row>
    <row r="3" spans="1:3" ht="20.25">
      <c r="A3" s="179" t="s">
        <v>106</v>
      </c>
      <c r="B3" s="179"/>
      <c r="C3" s="179"/>
    </row>
    <row r="4" spans="1:3" ht="12.75">
      <c r="A4" s="180" t="s">
        <v>189</v>
      </c>
      <c r="B4" s="180"/>
      <c r="C4" s="180"/>
    </row>
    <row r="5" spans="1:3" ht="12.75">
      <c r="A5" s="3"/>
      <c r="B5" s="3"/>
      <c r="C5" s="3"/>
    </row>
    <row r="7" spans="1:3" ht="26.25" customHeight="1">
      <c r="A7" s="17" t="s">
        <v>0</v>
      </c>
      <c r="B7" s="17" t="s">
        <v>21</v>
      </c>
      <c r="C7" s="17" t="s">
        <v>190</v>
      </c>
    </row>
    <row r="8" spans="1:3" ht="10.5" customHeight="1" thickBot="1">
      <c r="A8" s="16">
        <v>1</v>
      </c>
      <c r="B8" s="16">
        <v>2</v>
      </c>
      <c r="C8" s="16">
        <v>3</v>
      </c>
    </row>
    <row r="9" spans="1:3" ht="26.25" customHeight="1" thickTop="1">
      <c r="A9" s="14" t="s">
        <v>1</v>
      </c>
      <c r="B9" s="15" t="s">
        <v>5</v>
      </c>
      <c r="C9" s="28">
        <f>WYDATKI!E12</f>
        <v>30662549</v>
      </c>
    </row>
    <row r="10" spans="1:3" ht="26.25" customHeight="1">
      <c r="A10" s="10" t="s">
        <v>35</v>
      </c>
      <c r="B10" s="11" t="s">
        <v>101</v>
      </c>
      <c r="C10" s="29">
        <f>WYDATKI!E18</f>
        <v>77623</v>
      </c>
    </row>
    <row r="11" spans="1:3" ht="26.25" customHeight="1">
      <c r="A11" s="10">
        <v>600</v>
      </c>
      <c r="B11" s="11" t="s">
        <v>22</v>
      </c>
      <c r="C11" s="29">
        <f>WYDATKI!E21</f>
        <v>28257282</v>
      </c>
    </row>
    <row r="12" spans="1:3" ht="26.25" customHeight="1">
      <c r="A12" s="10">
        <v>700</v>
      </c>
      <c r="B12" s="11" t="s">
        <v>23</v>
      </c>
      <c r="C12" s="29">
        <f>WYDATKI!E38</f>
        <v>2508505</v>
      </c>
    </row>
    <row r="13" spans="1:3" ht="26.25" customHeight="1">
      <c r="A13" s="10">
        <v>710</v>
      </c>
      <c r="B13" s="11" t="s">
        <v>24</v>
      </c>
      <c r="C13" s="29">
        <f>WYDATKI!E51</f>
        <v>1405000</v>
      </c>
    </row>
    <row r="14" spans="1:3" ht="26.25" customHeight="1">
      <c r="A14" s="10">
        <v>750</v>
      </c>
      <c r="B14" s="11" t="s">
        <v>25</v>
      </c>
      <c r="C14" s="29">
        <f>WYDATKI!E64</f>
        <v>9276712</v>
      </c>
    </row>
    <row r="15" spans="1:3" ht="26.25" customHeight="1">
      <c r="A15" s="10">
        <v>751</v>
      </c>
      <c r="B15" s="163" t="s">
        <v>209</v>
      </c>
      <c r="C15" s="29">
        <f>WYDATKI!E137</f>
        <v>2386</v>
      </c>
    </row>
    <row r="16" spans="1:3" ht="26.25" customHeight="1">
      <c r="A16" s="10">
        <v>754</v>
      </c>
      <c r="B16" s="11" t="s">
        <v>26</v>
      </c>
      <c r="C16" s="29">
        <f>WYDATKI!E143</f>
        <v>2779200</v>
      </c>
    </row>
    <row r="17" spans="1:3" ht="26.25" customHeight="1">
      <c r="A17" s="10">
        <v>756</v>
      </c>
      <c r="B17" s="68" t="s">
        <v>134</v>
      </c>
      <c r="C17" s="29">
        <f>WYDATKI!E163</f>
        <v>210000</v>
      </c>
    </row>
    <row r="18" spans="1:3" ht="26.25" customHeight="1">
      <c r="A18" s="10">
        <v>757</v>
      </c>
      <c r="B18" s="11" t="s">
        <v>102</v>
      </c>
      <c r="C18" s="29">
        <f>WYDATKI!E172</f>
        <v>339133</v>
      </c>
    </row>
    <row r="19" spans="1:3" ht="26.25" customHeight="1">
      <c r="A19" s="10">
        <v>758</v>
      </c>
      <c r="B19" s="11" t="s">
        <v>27</v>
      </c>
      <c r="C19" s="29">
        <f>WYDATKI!E175</f>
        <v>3932078</v>
      </c>
    </row>
    <row r="20" spans="1:3" ht="26.25" customHeight="1">
      <c r="A20" s="10">
        <v>801</v>
      </c>
      <c r="B20" s="11" t="s">
        <v>28</v>
      </c>
      <c r="C20" s="29">
        <f>WYDATKI!E180</f>
        <v>28578505</v>
      </c>
    </row>
    <row r="21" spans="1:3" ht="26.25" customHeight="1">
      <c r="A21" s="10">
        <v>851</v>
      </c>
      <c r="B21" s="11" t="s">
        <v>103</v>
      </c>
      <c r="C21" s="29">
        <f>WYDATKI!E310</f>
        <v>646372</v>
      </c>
    </row>
    <row r="22" spans="1:3" ht="26.25" customHeight="1">
      <c r="A22" s="10">
        <v>852</v>
      </c>
      <c r="B22" s="11" t="s">
        <v>217</v>
      </c>
      <c r="C22" s="29">
        <f>WYDATKI!E336</f>
        <v>5186820</v>
      </c>
    </row>
    <row r="23" spans="1:3" ht="26.25" customHeight="1">
      <c r="A23" s="10">
        <v>854</v>
      </c>
      <c r="B23" s="11" t="s">
        <v>30</v>
      </c>
      <c r="C23" s="29">
        <f>WYDATKI!E417</f>
        <v>754591</v>
      </c>
    </row>
    <row r="24" spans="1:3" ht="26.25" customHeight="1">
      <c r="A24" s="10">
        <v>900</v>
      </c>
      <c r="B24" s="11" t="s">
        <v>31</v>
      </c>
      <c r="C24" s="29">
        <f>WYDATKI!E446</f>
        <v>1704000</v>
      </c>
    </row>
    <row r="25" spans="1:3" ht="26.25" customHeight="1">
      <c r="A25" s="10">
        <v>921</v>
      </c>
      <c r="B25" s="11" t="s">
        <v>104</v>
      </c>
      <c r="C25" s="29">
        <f>WYDATKI!E459</f>
        <v>1302750</v>
      </c>
    </row>
    <row r="26" spans="1:3" ht="26.25" customHeight="1">
      <c r="A26" s="10">
        <v>926</v>
      </c>
      <c r="B26" s="11" t="s">
        <v>105</v>
      </c>
      <c r="C26" s="29">
        <f>WYDATKI!E465</f>
        <v>755150</v>
      </c>
    </row>
    <row r="27" spans="1:3" s="13" customFormat="1" ht="26.25" customHeight="1">
      <c r="A27" s="24"/>
      <c r="B27" s="25" t="s">
        <v>109</v>
      </c>
      <c r="C27" s="30">
        <f>SUM(C9:C26)</f>
        <v>118378656</v>
      </c>
    </row>
    <row r="28" spans="1:3" s="13" customFormat="1" ht="26.25" customHeight="1" thickBot="1">
      <c r="A28" s="26"/>
      <c r="B28" s="27" t="s">
        <v>110</v>
      </c>
      <c r="C28" s="31">
        <f>WYDATKI!E487</f>
        <v>1167600</v>
      </c>
    </row>
    <row r="29" spans="1:3" s="13" customFormat="1" ht="26.25" customHeight="1" thickTop="1">
      <c r="A29" s="22"/>
      <c r="B29" s="23" t="s">
        <v>111</v>
      </c>
      <c r="C29" s="32">
        <f>C27+C28</f>
        <v>119546256</v>
      </c>
    </row>
  </sheetData>
  <mergeCells count="3"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&amp;C&amp;8Strona 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2007-01-03T07:53:07Z</cp:lastPrinted>
  <dcterms:created xsi:type="dcterms:W3CDTF">2002-11-06T08:41:21Z</dcterms:created>
  <dcterms:modified xsi:type="dcterms:W3CDTF">2007-01-03T07:53:39Z</dcterms:modified>
  <cp:category/>
  <cp:version/>
  <cp:contentType/>
  <cp:contentStatus/>
</cp:coreProperties>
</file>