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4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R20" i="1" l="1"/>
  <c r="R54" i="1"/>
  <c r="R53" i="1"/>
  <c r="R24" i="1"/>
  <c r="Q24" i="1"/>
  <c r="N24" i="1"/>
  <c r="R18" i="1"/>
  <c r="Q18" i="1"/>
  <c r="Q19" i="1"/>
  <c r="N19" i="1"/>
  <c r="N18" i="1"/>
  <c r="N17" i="1"/>
  <c r="C54" i="1" l="1"/>
  <c r="D54" i="1"/>
  <c r="F54" i="1"/>
  <c r="G54" i="1"/>
  <c r="I54" i="1"/>
  <c r="J54" i="1"/>
  <c r="I53" i="1"/>
  <c r="J53" i="1"/>
  <c r="C53" i="1"/>
  <c r="D53" i="1"/>
  <c r="F53" i="1"/>
  <c r="G53" i="1"/>
  <c r="B21" i="1"/>
  <c r="B22" i="1"/>
  <c r="E26" i="1" l="1"/>
  <c r="F20" i="1" l="1"/>
  <c r="D20" i="1"/>
  <c r="Q47" i="1" l="1"/>
  <c r="Q48" i="1"/>
  <c r="Q49" i="1"/>
  <c r="Q50" i="1"/>
  <c r="Q46" i="1"/>
  <c r="N47" i="1"/>
  <c r="N48" i="1"/>
  <c r="N49" i="1"/>
  <c r="N50" i="1"/>
  <c r="N46" i="1"/>
  <c r="K47" i="1"/>
  <c r="K48" i="1"/>
  <c r="K49" i="1"/>
  <c r="K50" i="1"/>
  <c r="K46" i="1"/>
  <c r="H47" i="1"/>
  <c r="H48" i="1"/>
  <c r="H49" i="1"/>
  <c r="H50" i="1"/>
  <c r="H46" i="1"/>
  <c r="E47" i="1"/>
  <c r="E48" i="1"/>
  <c r="E49" i="1"/>
  <c r="E50" i="1"/>
  <c r="E46" i="1"/>
  <c r="Q44" i="1"/>
  <c r="Q42" i="1"/>
  <c r="Q43" i="1"/>
  <c r="Q41" i="1"/>
  <c r="N42" i="1"/>
  <c r="N43" i="1"/>
  <c r="N44" i="1"/>
  <c r="N41" i="1"/>
  <c r="K42" i="1"/>
  <c r="K43" i="1"/>
  <c r="K44" i="1"/>
  <c r="K41" i="1"/>
  <c r="H42" i="1"/>
  <c r="H43" i="1"/>
  <c r="H44" i="1"/>
  <c r="H41" i="1"/>
  <c r="E42" i="1"/>
  <c r="E43" i="1"/>
  <c r="E44" i="1"/>
  <c r="E41" i="1"/>
  <c r="Q22" i="1"/>
  <c r="Q23" i="1"/>
  <c r="Q25" i="1"/>
  <c r="Q26" i="1"/>
  <c r="Q27" i="1"/>
  <c r="Q28" i="1"/>
  <c r="Q21" i="1"/>
  <c r="N22" i="1"/>
  <c r="N23" i="1"/>
  <c r="N25" i="1"/>
  <c r="N26" i="1"/>
  <c r="N27" i="1"/>
  <c r="N28" i="1"/>
  <c r="N21" i="1"/>
  <c r="K22" i="1"/>
  <c r="K23" i="1"/>
  <c r="K25" i="1"/>
  <c r="K26" i="1"/>
  <c r="K27" i="1"/>
  <c r="K28" i="1"/>
  <c r="K21" i="1"/>
  <c r="H22" i="1"/>
  <c r="H23" i="1"/>
  <c r="H25" i="1"/>
  <c r="H26" i="1"/>
  <c r="H27" i="1"/>
  <c r="H28" i="1"/>
  <c r="H21" i="1"/>
  <c r="E22" i="1"/>
  <c r="E23" i="1"/>
  <c r="E25" i="1"/>
  <c r="E27" i="1"/>
  <c r="E28" i="1"/>
  <c r="E21" i="1"/>
  <c r="Q14" i="1"/>
  <c r="Q15" i="1"/>
  <c r="Q16" i="1"/>
  <c r="Q17" i="1"/>
  <c r="Q13" i="1"/>
  <c r="N14" i="1"/>
  <c r="N15" i="1"/>
  <c r="N16" i="1"/>
  <c r="N13" i="1"/>
  <c r="K14" i="1"/>
  <c r="K15" i="1"/>
  <c r="K16" i="1"/>
  <c r="K17" i="1"/>
  <c r="K19" i="1"/>
  <c r="K13" i="1"/>
  <c r="H14" i="1"/>
  <c r="H15" i="1"/>
  <c r="H16" i="1"/>
  <c r="H17" i="1"/>
  <c r="H19" i="1"/>
  <c r="H13" i="1"/>
  <c r="E14" i="1"/>
  <c r="E15" i="1"/>
  <c r="E16" i="1"/>
  <c r="E17" i="1"/>
  <c r="E19" i="1"/>
  <c r="R19" i="1" s="1"/>
  <c r="E13" i="1"/>
  <c r="R17" i="1" l="1"/>
  <c r="Q45" i="1"/>
  <c r="K45" i="1"/>
  <c r="H45" i="1"/>
  <c r="E45" i="1"/>
  <c r="B50" i="1"/>
  <c r="B48" i="1"/>
  <c r="B47" i="1"/>
  <c r="B49" i="1"/>
  <c r="B46" i="1"/>
  <c r="B26" i="1"/>
  <c r="B42" i="1"/>
  <c r="B15" i="1"/>
  <c r="B43" i="1"/>
  <c r="B23" i="1"/>
  <c r="B25" i="1"/>
  <c r="B27" i="1"/>
  <c r="B28" i="1"/>
  <c r="B13" i="1"/>
  <c r="R50" i="1"/>
  <c r="R49" i="1"/>
  <c r="R48" i="1"/>
  <c r="R47" i="1"/>
  <c r="R46" i="1"/>
  <c r="P45" i="1"/>
  <c r="O45" i="1"/>
  <c r="N45" i="1"/>
  <c r="M45" i="1"/>
  <c r="L45" i="1"/>
  <c r="J45" i="1"/>
  <c r="I45" i="1"/>
  <c r="G45" i="1"/>
  <c r="F45" i="1"/>
  <c r="D45" i="1"/>
  <c r="C45" i="1"/>
  <c r="R44" i="1"/>
  <c r="B44" i="1"/>
  <c r="R43" i="1"/>
  <c r="R42" i="1"/>
  <c r="R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22" i="1"/>
  <c r="R23" i="1"/>
  <c r="R25" i="1"/>
  <c r="R26" i="1"/>
  <c r="R27" i="1"/>
  <c r="R28" i="1"/>
  <c r="R21" i="1"/>
  <c r="G20" i="1"/>
  <c r="E20" i="1"/>
  <c r="H20" i="1"/>
  <c r="H54" i="1" s="1"/>
  <c r="I20" i="1"/>
  <c r="J20" i="1"/>
  <c r="K20" i="1"/>
  <c r="K54" i="1" s="1"/>
  <c r="L20" i="1"/>
  <c r="L54" i="1" s="1"/>
  <c r="M20" i="1"/>
  <c r="M54" i="1" s="1"/>
  <c r="N20" i="1"/>
  <c r="N54" i="1" s="1"/>
  <c r="O20" i="1"/>
  <c r="O54" i="1" s="1"/>
  <c r="P20" i="1"/>
  <c r="P54" i="1" s="1"/>
  <c r="Q20" i="1"/>
  <c r="Q54" i="1" s="1"/>
  <c r="D12" i="1"/>
  <c r="C20" i="1"/>
  <c r="R14" i="1"/>
  <c r="R15" i="1"/>
  <c r="R16" i="1"/>
  <c r="C12" i="1"/>
  <c r="B14" i="1"/>
  <c r="B16" i="1"/>
  <c r="B17" i="1"/>
  <c r="B19" i="1"/>
  <c r="E12" i="1"/>
  <c r="E53" i="1" s="1"/>
  <c r="F12" i="1"/>
  <c r="G12" i="1"/>
  <c r="I12" i="1"/>
  <c r="J12" i="1"/>
  <c r="K12" i="1"/>
  <c r="K53" i="1" s="1"/>
  <c r="L12" i="1"/>
  <c r="L53" i="1" s="1"/>
  <c r="M12" i="1"/>
  <c r="M53" i="1" s="1"/>
  <c r="N12" i="1"/>
  <c r="N53" i="1" s="1"/>
  <c r="O12" i="1"/>
  <c r="O53" i="1" s="1"/>
  <c r="P12" i="1"/>
  <c r="P53" i="1" s="1"/>
  <c r="Q12" i="1"/>
  <c r="Q53" i="1" s="1"/>
  <c r="E54" i="1" l="1"/>
  <c r="B20" i="1"/>
  <c r="B54" i="1" s="1"/>
  <c r="R12" i="1"/>
  <c r="B12" i="1"/>
  <c r="B53" i="1" s="1"/>
  <c r="B40" i="1"/>
  <c r="R45" i="1"/>
  <c r="B45" i="1"/>
  <c r="R40" i="1"/>
  <c r="H12" i="1"/>
  <c r="H53" i="1" s="1"/>
  <c r="R13" i="1"/>
</calcChain>
</file>

<file path=xl/sharedStrings.xml><?xml version="1.0" encoding="utf-8"?>
<sst xmlns="http://schemas.openxmlformats.org/spreadsheetml/2006/main" count="87" uniqueCount="40">
  <si>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</si>
  <si>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</si>
  <si>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</si>
  <si>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</si>
  <si>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</si>
  <si>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</si>
  <si>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</si>
  <si>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</si>
  <si>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</si>
  <si>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</si>
  <si>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</si>
  <si>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</si>
  <si>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</si>
  <si>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</si>
  <si>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</si>
  <si>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</si>
  <si>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</si>
  <si>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</si>
  <si>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</si>
  <si>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</si>
  <si>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</si>
  <si>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</si>
  <si>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</si>
  <si>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</si>
  <si>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</si>
  <si>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</si>
  <si>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</si>
  <si>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</si>
  <si>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4530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</si>
  <si>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</si>
  <si>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</si>
  <si>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</si>
  <si>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</si>
  <si>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                Plan wydzielonego rachunku dochodów   i wydatków nimi finansowanych jednostek budżetowych  w  2016 r. - po zmianach</t>
  </si>
  <si>
    <t xml:space="preserve">        Rady  Gminy Lesznowola</t>
  </si>
  <si>
    <t xml:space="preserve">        z dnia  2016 r.</t>
  </si>
  <si>
    <t xml:space="preserve">        do Uchwały Nr / /2016</t>
  </si>
  <si>
    <t xml:space="preserve">OGÓŁEM DOCHODY </t>
  </si>
  <si>
    <t>OGÓŁEM WYDATKI</t>
  </si>
  <si>
    <t xml:space="preserve">        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</si>
</sst>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5" fillId="0" borderId="13" xfId="0" quotePrefix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5" fillId="0" borderId="16" xfId="0" quotePrefix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3" fontId="5" fillId="3" borderId="16" xfId="0" quotePrefix="1" applyNumberFormat="1" applyFont="1" applyFill="1" applyBorder="1" applyAlignment="1">
      <alignment horizontal="right" vertical="center"/>
    </xf>
    <xf numFmtId="0" fontId="5" fillId="0" borderId="15" xfId="0" quotePrefix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5" fillId="3" borderId="15" xfId="0" quotePrefix="1" applyNumberFormat="1" applyFont="1" applyFill="1" applyBorder="1" applyAlignment="1">
      <alignment horizontal="right" vertical="center"/>
    </xf>
    <xf numFmtId="3" fontId="5" fillId="3" borderId="13" xfId="0" quotePrefix="1" applyNumberFormat="1" applyFont="1" applyFill="1" applyBorder="1" applyAlignment="1">
      <alignment horizontal="right" vertical="center"/>
    </xf>
    <xf numFmtId="0" fontId="5" fillId="0" borderId="19" xfId="0" quotePrefix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3" fontId="5" fillId="3" borderId="8" xfId="0" quotePrefix="1" applyNumberFormat="1" applyFont="1" applyFill="1" applyBorder="1" applyAlignment="1">
      <alignment horizontal="right" vertical="center"/>
    </xf>
    <xf numFmtId="3" fontId="5" fillId="3" borderId="20" xfId="0" quotePrefix="1" applyNumberFormat="1" applyFont="1" applyFill="1" applyBorder="1" applyAlignment="1">
      <alignment horizontal="right" vertical="center"/>
    </xf>
    <xf numFmtId="3" fontId="5" fillId="3" borderId="21" xfId="0" quotePrefix="1" applyNumberFormat="1" applyFont="1" applyFill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5" fillId="0" borderId="17" xfId="0" quotePrefix="1" applyNumberFormat="1" applyFont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5" fillId="0" borderId="22" xfId="0" quotePrefix="1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5" fillId="3" borderId="24" xfId="0" quotePrefix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right" vertical="center"/>
    </xf>
    <xf numFmtId="3" fontId="5" fillId="0" borderId="26" xfId="0" quotePrefix="1" applyNumberFormat="1" applyFont="1" applyBorder="1" applyAlignment="1">
      <alignment horizontal="right" vertical="center"/>
    </xf>
    <xf numFmtId="3" fontId="5" fillId="0" borderId="18" xfId="0" quotePrefix="1" applyNumberFormat="1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3" fontId="5" fillId="2" borderId="27" xfId="0" quotePrefix="1" applyNumberFormat="1" applyFont="1" applyFill="1" applyBorder="1" applyAlignment="1">
      <alignment horizontal="right" vertical="center"/>
    </xf>
    <xf numFmtId="3" fontId="5" fillId="2" borderId="20" xfId="0" quotePrefix="1" applyNumberFormat="1" applyFont="1" applyFill="1" applyBorder="1" applyAlignment="1">
      <alignment horizontal="right" vertical="center"/>
    </xf>
    <xf numFmtId="3" fontId="5" fillId="2" borderId="24" xfId="0" quotePrefix="1" applyNumberFormat="1" applyFont="1" applyFill="1" applyBorder="1" applyAlignment="1">
      <alignment horizontal="right" vertical="center"/>
    </xf>
    <xf numFmtId="3" fontId="5" fillId="2" borderId="21" xfId="0" quotePrefix="1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3" fontId="12" fillId="2" borderId="25" xfId="0" applyNumberFormat="1" applyFont="1" applyFill="1" applyBorder="1" applyAlignment="1">
      <alignment horizontal="right" vertical="center"/>
    </xf>
    <xf numFmtId="3" fontId="11" fillId="0" borderId="28" xfId="0" quotePrefix="1" applyNumberFormat="1" applyFont="1" applyBorder="1" applyAlignment="1">
      <alignment horizontal="right" vertical="center"/>
    </xf>
    <xf numFmtId="3" fontId="11" fillId="0" borderId="29" xfId="0" quotePrefix="1" applyNumberFormat="1" applyFont="1" applyBorder="1" applyAlignment="1">
      <alignment horizontal="right" vertical="center"/>
    </xf>
    <xf numFmtId="3" fontId="11" fillId="0" borderId="30" xfId="0" quotePrefix="1" applyNumberFormat="1" applyFont="1" applyBorder="1" applyAlignment="1">
      <alignment horizontal="right" vertical="center"/>
    </xf>
    <xf numFmtId="3" fontId="11" fillId="0" borderId="31" xfId="0" quotePrefix="1" applyNumberFormat="1" applyFont="1" applyBorder="1" applyAlignment="1">
      <alignment horizontal="right" vertical="center"/>
    </xf>
    <xf numFmtId="0" fontId="11" fillId="0" borderId="29" xfId="0" quotePrefix="1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3" fontId="5" fillId="0" borderId="32" xfId="0" quotePrefix="1" applyNumberFormat="1" applyFont="1" applyBorder="1" applyAlignment="1">
      <alignment horizontal="right" vertical="center"/>
    </xf>
    <xf numFmtId="3" fontId="5" fillId="0" borderId="33" xfId="0" quotePrefix="1" applyNumberFormat="1" applyFont="1" applyBorder="1" applyAlignment="1">
      <alignment horizontal="right" vertical="center"/>
    </xf>
    <xf numFmtId="3" fontId="5" fillId="0" borderId="34" xfId="0" quotePrefix="1" applyNumberFormat="1" applyFont="1" applyBorder="1" applyAlignment="1">
      <alignment horizontal="right" vertical="center"/>
    </xf>
    <xf numFmtId="3" fontId="5" fillId="0" borderId="35" xfId="0" quotePrefix="1" applyNumberFormat="1" applyFont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 wrapText="1"/>
    </xf>
    <xf numFmtId="0" fontId="5" fillId="0" borderId="33" xfId="0" quotePrefix="1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18" xfId="0" quotePrefix="1" applyFont="1" applyBorder="1" applyAlignment="1">
      <alignment horizontal="right" vertical="center"/>
    </xf>
    <xf numFmtId="0" fontId="11" fillId="0" borderId="31" xfId="0" quotePrefix="1" applyFont="1" applyBorder="1" applyAlignment="1">
      <alignment horizontal="right" vertical="center"/>
    </xf>
    <xf numFmtId="0" fontId="5" fillId="0" borderId="35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42" workbookViewId="0">
      <selection activeCell="V21" sqref="V21"/>
    </sheetView>
  </sheetViews>
  <sheetFormatPr defaultRowHeight="15" x14ac:dyDescent="0.25"/>
  <cols>
    <col min="1" max="1" width="6.7109375" customWidth="1"/>
    <col min="2" max="2" width="8.28515625" customWidth="1"/>
    <col min="3" max="3" width="8.5703125" customWidth="1"/>
    <col min="4" max="4" width="6.28515625" customWidth="1"/>
    <col min="5" max="5" width="8" customWidth="1"/>
    <col min="6" max="6" width="7.140625" customWidth="1"/>
    <col min="7" max="7" width="6.42578125" customWidth="1"/>
    <col min="8" max="8" width="8" customWidth="1"/>
    <col min="9" max="9" width="7" customWidth="1"/>
    <col min="10" max="10" width="5.42578125" customWidth="1"/>
    <col min="11" max="11" width="8.140625" customWidth="1"/>
    <col min="12" max="12" width="7.140625" customWidth="1"/>
    <col min="13" max="13" width="6.85546875" customWidth="1"/>
    <col min="14" max="14" width="7.85546875" customWidth="1"/>
    <col min="15" max="15" width="7.42578125" customWidth="1"/>
    <col min="16" max="16" width="5.7109375" customWidth="1"/>
    <col min="17" max="17" width="7.28515625" customWidth="1"/>
    <col min="18" max="18" width="8.5703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0" t="s">
        <v>39</v>
      </c>
      <c r="M1" s="101"/>
      <c r="N1" s="101"/>
      <c r="O1" s="101"/>
      <c r="P1" s="10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0" t="s">
        <v>36</v>
      </c>
      <c r="M2" s="101"/>
      <c r="N2" s="101"/>
      <c r="O2" s="101"/>
      <c r="P2" s="10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0" t="s">
        <v>34</v>
      </c>
      <c r="M3" s="101"/>
      <c r="N3" s="101"/>
      <c r="O3" s="101"/>
      <c r="P3" s="10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0" t="s">
        <v>35</v>
      </c>
      <c r="M4" s="101"/>
      <c r="N4" s="101"/>
      <c r="O4" s="101"/>
      <c r="P4" s="10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02" t="s">
        <v>33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25">
      <c r="A8" s="70" t="s">
        <v>0</v>
      </c>
      <c r="B8" s="71" t="s">
        <v>1</v>
      </c>
      <c r="C8" s="74" t="s">
        <v>32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7"/>
      <c r="R8" s="78" t="s">
        <v>1</v>
      </c>
    </row>
    <row r="9" spans="1:18" ht="15" customHeight="1" x14ac:dyDescent="0.25">
      <c r="A9" s="70"/>
      <c r="B9" s="72"/>
      <c r="C9" s="97" t="s">
        <v>3</v>
      </c>
      <c r="D9" s="104"/>
      <c r="E9" s="105"/>
      <c r="F9" s="87" t="s">
        <v>4</v>
      </c>
      <c r="G9" s="88"/>
      <c r="H9" s="89"/>
      <c r="I9" s="87" t="s">
        <v>5</v>
      </c>
      <c r="J9" s="93"/>
      <c r="K9" s="94"/>
      <c r="L9" s="87" t="s">
        <v>6</v>
      </c>
      <c r="M9" s="93"/>
      <c r="N9" s="94"/>
      <c r="O9" s="97" t="s">
        <v>7</v>
      </c>
      <c r="P9" s="98"/>
      <c r="Q9" s="99"/>
      <c r="R9" s="79"/>
    </row>
    <row r="10" spans="1:18" x14ac:dyDescent="0.25">
      <c r="A10" s="70"/>
      <c r="B10" s="73"/>
      <c r="C10" s="84"/>
      <c r="D10" s="85"/>
      <c r="E10" s="86"/>
      <c r="F10" s="90"/>
      <c r="G10" s="91"/>
      <c r="H10" s="92"/>
      <c r="I10" s="84"/>
      <c r="J10" s="95"/>
      <c r="K10" s="96"/>
      <c r="L10" s="84"/>
      <c r="M10" s="95"/>
      <c r="N10" s="96"/>
      <c r="O10" s="84"/>
      <c r="P10" s="95"/>
      <c r="Q10" s="96"/>
      <c r="R10" s="80"/>
    </row>
    <row r="11" spans="1:18" ht="21" x14ac:dyDescent="0.25">
      <c r="A11" s="3"/>
      <c r="B11" s="6" t="s">
        <v>30</v>
      </c>
      <c r="C11" s="41" t="s">
        <v>13</v>
      </c>
      <c r="D11" s="50" t="s">
        <v>14</v>
      </c>
      <c r="E11" s="45" t="s">
        <v>15</v>
      </c>
      <c r="F11" s="41" t="s">
        <v>13</v>
      </c>
      <c r="G11" s="50" t="s">
        <v>14</v>
      </c>
      <c r="H11" s="45" t="s">
        <v>15</v>
      </c>
      <c r="I11" s="41" t="s">
        <v>13</v>
      </c>
      <c r="J11" s="64" t="s">
        <v>14</v>
      </c>
      <c r="K11" s="45" t="s">
        <v>15</v>
      </c>
      <c r="L11" s="41" t="s">
        <v>13</v>
      </c>
      <c r="M11" s="64" t="s">
        <v>14</v>
      </c>
      <c r="N11" s="45" t="s">
        <v>15</v>
      </c>
      <c r="O11" s="41" t="s">
        <v>13</v>
      </c>
      <c r="P11" s="64" t="s">
        <v>14</v>
      </c>
      <c r="Q11" s="45" t="s">
        <v>15</v>
      </c>
      <c r="R11" s="7" t="s">
        <v>15</v>
      </c>
    </row>
    <row r="12" spans="1:18" ht="27" x14ac:dyDescent="0.25">
      <c r="A12" s="19" t="s">
        <v>16</v>
      </c>
      <c r="B12" s="4">
        <f>SUM(B13:B19)</f>
        <v>3980042</v>
      </c>
      <c r="C12" s="42">
        <f>SUM(C13:C19)</f>
        <v>923600</v>
      </c>
      <c r="D12" s="51">
        <f>SUM(D13:D19)</f>
        <v>20000</v>
      </c>
      <c r="E12" s="31">
        <f t="shared" ref="E12:Q12" si="0">SUM(E13:E19)</f>
        <v>943600</v>
      </c>
      <c r="F12" s="42">
        <f t="shared" si="0"/>
        <v>770842</v>
      </c>
      <c r="G12" s="51">
        <f t="shared" si="0"/>
        <v>0</v>
      </c>
      <c r="H12" s="31">
        <f t="shared" si="0"/>
        <v>770842</v>
      </c>
      <c r="I12" s="42">
        <f t="shared" si="0"/>
        <v>762000</v>
      </c>
      <c r="J12" s="51">
        <f t="shared" si="0"/>
        <v>0</v>
      </c>
      <c r="K12" s="31">
        <f t="shared" si="0"/>
        <v>762000</v>
      </c>
      <c r="L12" s="42">
        <f t="shared" si="0"/>
        <v>710500</v>
      </c>
      <c r="M12" s="51">
        <f t="shared" si="0"/>
        <v>111900</v>
      </c>
      <c r="N12" s="31">
        <f t="shared" si="0"/>
        <v>822400</v>
      </c>
      <c r="O12" s="42">
        <f t="shared" si="0"/>
        <v>813100</v>
      </c>
      <c r="P12" s="51">
        <f t="shared" si="0"/>
        <v>11500</v>
      </c>
      <c r="Q12" s="31">
        <f t="shared" si="0"/>
        <v>824600</v>
      </c>
      <c r="R12" s="8">
        <f>SUM(R13:R19)</f>
        <v>4123442</v>
      </c>
    </row>
    <row r="13" spans="1:18" x14ac:dyDescent="0.25">
      <c r="A13" s="9" t="s">
        <v>18</v>
      </c>
      <c r="B13" s="10">
        <f>SUM(C13+F13+I13+L13+O13)</f>
        <v>3472500</v>
      </c>
      <c r="C13" s="43">
        <v>746000</v>
      </c>
      <c r="D13" s="52"/>
      <c r="E13" s="46">
        <f>SUM(C13+D13)</f>
        <v>746000</v>
      </c>
      <c r="F13" s="58">
        <v>600000</v>
      </c>
      <c r="G13" s="52"/>
      <c r="H13" s="46">
        <f>SUM(F13+G13)</f>
        <v>600000</v>
      </c>
      <c r="I13" s="58">
        <v>670000</v>
      </c>
      <c r="J13" s="52"/>
      <c r="K13" s="46">
        <f>SUM(I13+J13)</f>
        <v>670000</v>
      </c>
      <c r="L13" s="58">
        <v>654500</v>
      </c>
      <c r="M13" s="52"/>
      <c r="N13" s="46">
        <f>SUM(L13+M13)</f>
        <v>654500</v>
      </c>
      <c r="O13" s="58">
        <v>802000</v>
      </c>
      <c r="P13" s="52"/>
      <c r="Q13" s="46">
        <f>SUM(O13+P13)</f>
        <v>802000</v>
      </c>
      <c r="R13" s="25">
        <f>E13+H13+K13+N13+Q13</f>
        <v>3472500</v>
      </c>
    </row>
    <row r="14" spans="1:18" x14ac:dyDescent="0.25">
      <c r="A14" s="11" t="s">
        <v>29</v>
      </c>
      <c r="B14" s="12">
        <f t="shared" ref="B14:B19" si="1">SUM(C14+F14+I14+L14+O14)</f>
        <v>4000</v>
      </c>
      <c r="C14" s="29">
        <v>1000</v>
      </c>
      <c r="D14" s="53"/>
      <c r="E14" s="47">
        <f t="shared" ref="E14:E19" si="2">SUM(C14+D14)</f>
        <v>1000</v>
      </c>
      <c r="F14" s="59">
        <v>1000</v>
      </c>
      <c r="G14" s="53"/>
      <c r="H14" s="47">
        <f t="shared" ref="H14:H19" si="3">SUM(F14+G14)</f>
        <v>1000</v>
      </c>
      <c r="I14" s="59"/>
      <c r="J14" s="53"/>
      <c r="K14" s="47">
        <f t="shared" ref="K14:K19" si="4">SUM(I14+J14)</f>
        <v>0</v>
      </c>
      <c r="L14" s="59">
        <v>1000</v>
      </c>
      <c r="M14" s="53"/>
      <c r="N14" s="47">
        <f t="shared" ref="N14:N16" si="5">SUM(L14+M14)</f>
        <v>1000</v>
      </c>
      <c r="O14" s="59">
        <v>1000</v>
      </c>
      <c r="P14" s="53"/>
      <c r="Q14" s="47">
        <f t="shared" ref="Q14:Q19" si="6">SUM(O14+P14)</f>
        <v>1000</v>
      </c>
      <c r="R14" s="26">
        <f t="shared" ref="R14:R16" si="7">E14+H14+K14+N14+Q14</f>
        <v>4000</v>
      </c>
    </row>
    <row r="15" spans="1:18" x14ac:dyDescent="0.25">
      <c r="A15" s="11" t="s">
        <v>19</v>
      </c>
      <c r="B15" s="12">
        <f>SUM(C15+F15+I15+L15+O15)</f>
        <v>265000</v>
      </c>
      <c r="C15" s="29">
        <v>85000</v>
      </c>
      <c r="D15" s="53"/>
      <c r="E15" s="47">
        <f t="shared" si="2"/>
        <v>85000</v>
      </c>
      <c r="F15" s="59">
        <v>80000</v>
      </c>
      <c r="G15" s="53"/>
      <c r="H15" s="47">
        <f t="shared" si="3"/>
        <v>80000</v>
      </c>
      <c r="I15" s="59">
        <v>70000</v>
      </c>
      <c r="J15" s="53"/>
      <c r="K15" s="47">
        <f t="shared" si="4"/>
        <v>70000</v>
      </c>
      <c r="L15" s="59">
        <v>30000</v>
      </c>
      <c r="M15" s="53"/>
      <c r="N15" s="47">
        <f t="shared" si="5"/>
        <v>30000</v>
      </c>
      <c r="O15" s="59"/>
      <c r="P15" s="53"/>
      <c r="Q15" s="47">
        <f t="shared" si="6"/>
        <v>0</v>
      </c>
      <c r="R15" s="26">
        <f t="shared" si="7"/>
        <v>265000</v>
      </c>
    </row>
    <row r="16" spans="1:18" x14ac:dyDescent="0.25">
      <c r="A16" s="11" t="s">
        <v>20</v>
      </c>
      <c r="B16" s="12">
        <f t="shared" si="1"/>
        <v>4100</v>
      </c>
      <c r="C16" s="29">
        <v>600</v>
      </c>
      <c r="D16" s="53"/>
      <c r="E16" s="47">
        <f t="shared" si="2"/>
        <v>600</v>
      </c>
      <c r="F16" s="59">
        <v>500</v>
      </c>
      <c r="G16" s="53"/>
      <c r="H16" s="47">
        <f t="shared" si="3"/>
        <v>500</v>
      </c>
      <c r="I16" s="59">
        <v>1000</v>
      </c>
      <c r="J16" s="53"/>
      <c r="K16" s="47">
        <f t="shared" si="4"/>
        <v>1000</v>
      </c>
      <c r="L16" s="59">
        <v>1000</v>
      </c>
      <c r="M16" s="53"/>
      <c r="N16" s="47">
        <f t="shared" si="5"/>
        <v>1000</v>
      </c>
      <c r="O16" s="59">
        <v>1000</v>
      </c>
      <c r="P16" s="53"/>
      <c r="Q16" s="47">
        <f t="shared" si="6"/>
        <v>1000</v>
      </c>
      <c r="R16" s="26">
        <f t="shared" si="7"/>
        <v>4100</v>
      </c>
    </row>
    <row r="17" spans="1:18" x14ac:dyDescent="0.25">
      <c r="A17" s="11" t="s">
        <v>21</v>
      </c>
      <c r="B17" s="12">
        <f t="shared" si="1"/>
        <v>215342</v>
      </c>
      <c r="C17" s="29">
        <v>83000</v>
      </c>
      <c r="D17" s="53">
        <v>20000</v>
      </c>
      <c r="E17" s="47">
        <f t="shared" si="2"/>
        <v>103000</v>
      </c>
      <c r="F17" s="59">
        <v>84342</v>
      </c>
      <c r="G17" s="53"/>
      <c r="H17" s="47">
        <f t="shared" si="3"/>
        <v>84342</v>
      </c>
      <c r="I17" s="59">
        <v>20000</v>
      </c>
      <c r="J17" s="53"/>
      <c r="K17" s="47">
        <f t="shared" si="4"/>
        <v>20000</v>
      </c>
      <c r="L17" s="59">
        <v>20000</v>
      </c>
      <c r="M17" s="53">
        <v>10000</v>
      </c>
      <c r="N17" s="47">
        <f>SUM(L17+M17)</f>
        <v>30000</v>
      </c>
      <c r="O17" s="59">
        <v>8000</v>
      </c>
      <c r="P17" s="53">
        <v>10000</v>
      </c>
      <c r="Q17" s="47">
        <f t="shared" si="6"/>
        <v>18000</v>
      </c>
      <c r="R17" s="26">
        <f>E17+H17+K17+N17+Q17</f>
        <v>255342</v>
      </c>
    </row>
    <row r="18" spans="1:18" x14ac:dyDescent="0.25">
      <c r="A18" s="11" t="s">
        <v>21</v>
      </c>
      <c r="B18" s="34"/>
      <c r="C18" s="32"/>
      <c r="D18" s="54"/>
      <c r="E18" s="48"/>
      <c r="F18" s="60"/>
      <c r="G18" s="54"/>
      <c r="H18" s="48"/>
      <c r="I18" s="60"/>
      <c r="J18" s="54"/>
      <c r="K18" s="48"/>
      <c r="L18" s="60">
        <v>0</v>
      </c>
      <c r="M18" s="54">
        <v>101900</v>
      </c>
      <c r="N18" s="47">
        <f>SUM(L18+M18)</f>
        <v>101900</v>
      </c>
      <c r="O18" s="60">
        <v>0</v>
      </c>
      <c r="P18" s="54">
        <v>1500</v>
      </c>
      <c r="Q18" s="47">
        <f t="shared" si="6"/>
        <v>1500</v>
      </c>
      <c r="R18" s="26">
        <f t="shared" ref="R18:R19" si="8">E18+H18+K18+N18+Q18</f>
        <v>103400</v>
      </c>
    </row>
    <row r="19" spans="1:18" x14ac:dyDescent="0.25">
      <c r="A19" s="14" t="s">
        <v>22</v>
      </c>
      <c r="B19" s="15">
        <f t="shared" si="1"/>
        <v>19100</v>
      </c>
      <c r="C19" s="44">
        <v>8000</v>
      </c>
      <c r="D19" s="55"/>
      <c r="E19" s="49">
        <f t="shared" si="2"/>
        <v>8000</v>
      </c>
      <c r="F19" s="61">
        <v>5000</v>
      </c>
      <c r="G19" s="55"/>
      <c r="H19" s="49">
        <f t="shared" si="3"/>
        <v>5000</v>
      </c>
      <c r="I19" s="61">
        <v>1000</v>
      </c>
      <c r="J19" s="55"/>
      <c r="K19" s="49">
        <f t="shared" si="4"/>
        <v>1000</v>
      </c>
      <c r="L19" s="61">
        <v>4000</v>
      </c>
      <c r="M19" s="55"/>
      <c r="N19" s="47">
        <f>SUM(L19+M19)</f>
        <v>4000</v>
      </c>
      <c r="O19" s="61">
        <v>1100</v>
      </c>
      <c r="P19" s="55"/>
      <c r="Q19" s="47">
        <f t="shared" si="6"/>
        <v>1100</v>
      </c>
      <c r="R19" s="35">
        <f t="shared" si="8"/>
        <v>19100</v>
      </c>
    </row>
    <row r="20" spans="1:18" ht="27" x14ac:dyDescent="0.25">
      <c r="A20" s="19" t="s">
        <v>17</v>
      </c>
      <c r="B20" s="4">
        <f>SUM(B21:B28)</f>
        <v>3980042</v>
      </c>
      <c r="C20" s="42">
        <f>SUM(C21:C28)</f>
        <v>923600</v>
      </c>
      <c r="D20" s="51">
        <f>SUM(D21:D28)</f>
        <v>20000</v>
      </c>
      <c r="E20" s="31">
        <f t="shared" ref="E20:Q20" si="9">SUM(E21:E28)</f>
        <v>943600</v>
      </c>
      <c r="F20" s="62">
        <f>SUM(F21:F28)</f>
        <v>770842</v>
      </c>
      <c r="G20" s="51">
        <f>SUM(G21:G28)</f>
        <v>0</v>
      </c>
      <c r="H20" s="31">
        <f t="shared" si="9"/>
        <v>770842</v>
      </c>
      <c r="I20" s="62">
        <f t="shared" si="9"/>
        <v>762000</v>
      </c>
      <c r="J20" s="51">
        <f t="shared" si="9"/>
        <v>0</v>
      </c>
      <c r="K20" s="31">
        <f t="shared" si="9"/>
        <v>762000</v>
      </c>
      <c r="L20" s="62">
        <f t="shared" si="9"/>
        <v>710500</v>
      </c>
      <c r="M20" s="51">
        <f t="shared" si="9"/>
        <v>111900</v>
      </c>
      <c r="N20" s="31">
        <f t="shared" si="9"/>
        <v>822400</v>
      </c>
      <c r="O20" s="62">
        <f t="shared" si="9"/>
        <v>813100</v>
      </c>
      <c r="P20" s="51">
        <f t="shared" si="9"/>
        <v>11500</v>
      </c>
      <c r="Q20" s="31">
        <f t="shared" si="9"/>
        <v>824600</v>
      </c>
      <c r="R20" s="36">
        <f>E20+H20+K20+N20+Q20</f>
        <v>4123442</v>
      </c>
    </row>
    <row r="21" spans="1:18" x14ac:dyDescent="0.25">
      <c r="A21" s="9" t="s">
        <v>31</v>
      </c>
      <c r="B21" s="10">
        <f>C21+F21+I21+L21+O21</f>
        <v>76744</v>
      </c>
      <c r="C21" s="28">
        <v>2035</v>
      </c>
      <c r="D21" s="52"/>
      <c r="E21" s="46">
        <f>SUM(C21+D21)</f>
        <v>2035</v>
      </c>
      <c r="F21" s="58">
        <v>72342</v>
      </c>
      <c r="G21" s="52"/>
      <c r="H21" s="46">
        <f>SUM(F21+G21)</f>
        <v>72342</v>
      </c>
      <c r="I21" s="58">
        <v>1419</v>
      </c>
      <c r="J21" s="52"/>
      <c r="K21" s="46">
        <f>SUM(I21+J21)</f>
        <v>1419</v>
      </c>
      <c r="L21" s="58">
        <v>851</v>
      </c>
      <c r="M21" s="52"/>
      <c r="N21" s="46">
        <f>SUM(L21+M21)</f>
        <v>851</v>
      </c>
      <c r="O21" s="58">
        <v>97</v>
      </c>
      <c r="P21" s="52"/>
      <c r="Q21" s="46">
        <f>SUM(O21+P21)</f>
        <v>97</v>
      </c>
      <c r="R21" s="25">
        <f>E21+H21+K21+N21+Q21</f>
        <v>76744</v>
      </c>
    </row>
    <row r="22" spans="1:18" x14ac:dyDescent="0.25">
      <c r="A22" s="11" t="s">
        <v>23</v>
      </c>
      <c r="B22" s="12">
        <f>SUM(C22+F22+I22+L22+O22)</f>
        <v>183998</v>
      </c>
      <c r="C22" s="29">
        <v>67365</v>
      </c>
      <c r="D22" s="53"/>
      <c r="E22" s="47">
        <f t="shared" ref="E22:E28" si="10">SUM(C22+D22)</f>
        <v>67365</v>
      </c>
      <c r="F22" s="59">
        <v>26000</v>
      </c>
      <c r="G22" s="53"/>
      <c r="H22" s="47">
        <f t="shared" ref="H22:H28" si="11">SUM(F22+G22)</f>
        <v>26000</v>
      </c>
      <c r="I22" s="59">
        <v>49581</v>
      </c>
      <c r="J22" s="53"/>
      <c r="K22" s="47">
        <f t="shared" ref="K22:K28" si="12">SUM(I22+J22)</f>
        <v>49581</v>
      </c>
      <c r="L22" s="59">
        <v>34149</v>
      </c>
      <c r="M22" s="53"/>
      <c r="N22" s="47">
        <f t="shared" ref="N22:N28" si="13">SUM(L22+M22)</f>
        <v>34149</v>
      </c>
      <c r="O22" s="59">
        <v>6903</v>
      </c>
      <c r="P22" s="53"/>
      <c r="Q22" s="47">
        <f t="shared" ref="Q22:Q28" si="14">SUM(O22+P22)</f>
        <v>6903</v>
      </c>
      <c r="R22" s="26">
        <f t="shared" ref="R22:R28" si="15">E22+H22+K22+N22+Q22</f>
        <v>183998</v>
      </c>
    </row>
    <row r="23" spans="1:18" x14ac:dyDescent="0.25">
      <c r="A23" s="11" t="s">
        <v>24</v>
      </c>
      <c r="B23" s="12">
        <f t="shared" ref="B23:B28" si="16">SUM(C23+F23+I23+L23+O23)</f>
        <v>3457500</v>
      </c>
      <c r="C23" s="29">
        <v>746000</v>
      </c>
      <c r="D23" s="53">
        <v>20000</v>
      </c>
      <c r="E23" s="47">
        <f t="shared" si="10"/>
        <v>766000</v>
      </c>
      <c r="F23" s="59">
        <v>594000</v>
      </c>
      <c r="G23" s="53"/>
      <c r="H23" s="47">
        <f t="shared" si="11"/>
        <v>594000</v>
      </c>
      <c r="I23" s="59">
        <v>670000</v>
      </c>
      <c r="J23" s="53"/>
      <c r="K23" s="47">
        <f t="shared" si="12"/>
        <v>670000</v>
      </c>
      <c r="L23" s="59">
        <v>647500</v>
      </c>
      <c r="M23" s="53">
        <v>10000</v>
      </c>
      <c r="N23" s="47">
        <f t="shared" si="13"/>
        <v>657500</v>
      </c>
      <c r="O23" s="59">
        <v>800000</v>
      </c>
      <c r="P23" s="53">
        <v>10000</v>
      </c>
      <c r="Q23" s="47">
        <f t="shared" si="14"/>
        <v>810000</v>
      </c>
      <c r="R23" s="26">
        <f t="shared" si="15"/>
        <v>3497500</v>
      </c>
    </row>
    <row r="24" spans="1:18" x14ac:dyDescent="0.25">
      <c r="A24" s="11" t="s">
        <v>24</v>
      </c>
      <c r="B24" s="12"/>
      <c r="C24" s="29"/>
      <c r="D24" s="53"/>
      <c r="E24" s="47"/>
      <c r="F24" s="59"/>
      <c r="G24" s="53"/>
      <c r="H24" s="47"/>
      <c r="I24" s="59"/>
      <c r="J24" s="53"/>
      <c r="K24" s="47"/>
      <c r="L24" s="59">
        <v>0</v>
      </c>
      <c r="M24" s="53">
        <v>101900</v>
      </c>
      <c r="N24" s="47">
        <f t="shared" si="13"/>
        <v>101900</v>
      </c>
      <c r="O24" s="59">
        <v>0</v>
      </c>
      <c r="P24" s="53">
        <v>1500</v>
      </c>
      <c r="Q24" s="47">
        <f t="shared" si="14"/>
        <v>1500</v>
      </c>
      <c r="R24" s="26">
        <f t="shared" si="15"/>
        <v>103400</v>
      </c>
    </row>
    <row r="25" spans="1:18" x14ac:dyDescent="0.25">
      <c r="A25" s="11" t="s">
        <v>25</v>
      </c>
      <c r="B25" s="12">
        <f t="shared" si="16"/>
        <v>80600</v>
      </c>
      <c r="C25" s="29">
        <v>31600</v>
      </c>
      <c r="D25" s="53"/>
      <c r="E25" s="47">
        <f t="shared" si="10"/>
        <v>31600</v>
      </c>
      <c r="F25" s="59">
        <v>38000</v>
      </c>
      <c r="G25" s="53"/>
      <c r="H25" s="47">
        <f t="shared" si="11"/>
        <v>38000</v>
      </c>
      <c r="I25" s="59"/>
      <c r="J25" s="53"/>
      <c r="K25" s="47">
        <f t="shared" si="12"/>
        <v>0</v>
      </c>
      <c r="L25" s="59">
        <v>11000</v>
      </c>
      <c r="M25" s="53"/>
      <c r="N25" s="47">
        <f t="shared" si="13"/>
        <v>11000</v>
      </c>
      <c r="O25" s="59"/>
      <c r="P25" s="53"/>
      <c r="Q25" s="47">
        <f t="shared" si="14"/>
        <v>0</v>
      </c>
      <c r="R25" s="26">
        <f t="shared" si="15"/>
        <v>80600</v>
      </c>
    </row>
    <row r="26" spans="1:18" x14ac:dyDescent="0.25">
      <c r="A26" s="11" t="s">
        <v>26</v>
      </c>
      <c r="B26" s="12">
        <f>SUM(C26+F26+I26+L26+O26)</f>
        <v>34000</v>
      </c>
      <c r="C26" s="29"/>
      <c r="D26" s="53"/>
      <c r="E26" s="47">
        <f>SUM(C26+D26)</f>
        <v>0</v>
      </c>
      <c r="F26" s="59">
        <v>20500</v>
      </c>
      <c r="G26" s="53"/>
      <c r="H26" s="47">
        <f t="shared" si="11"/>
        <v>20500</v>
      </c>
      <c r="I26" s="59">
        <v>10500</v>
      </c>
      <c r="J26" s="53"/>
      <c r="K26" s="47">
        <f t="shared" si="12"/>
        <v>10500</v>
      </c>
      <c r="L26" s="59"/>
      <c r="M26" s="53"/>
      <c r="N26" s="47">
        <f t="shared" si="13"/>
        <v>0</v>
      </c>
      <c r="O26" s="59">
        <v>3000</v>
      </c>
      <c r="P26" s="53"/>
      <c r="Q26" s="47">
        <f t="shared" si="14"/>
        <v>3000</v>
      </c>
      <c r="R26" s="26">
        <f t="shared" si="15"/>
        <v>34000</v>
      </c>
    </row>
    <row r="27" spans="1:18" x14ac:dyDescent="0.25">
      <c r="A27" s="18" t="s">
        <v>27</v>
      </c>
      <c r="B27" s="12">
        <f t="shared" si="16"/>
        <v>90600</v>
      </c>
      <c r="C27" s="32">
        <v>61600</v>
      </c>
      <c r="D27" s="56"/>
      <c r="E27" s="47">
        <f t="shared" si="10"/>
        <v>61600</v>
      </c>
      <c r="F27" s="59">
        <v>5000</v>
      </c>
      <c r="G27" s="56"/>
      <c r="H27" s="47">
        <f t="shared" si="11"/>
        <v>5000</v>
      </c>
      <c r="I27" s="59">
        <v>13000</v>
      </c>
      <c r="J27" s="56"/>
      <c r="K27" s="47">
        <f t="shared" si="12"/>
        <v>13000</v>
      </c>
      <c r="L27" s="65">
        <v>10000</v>
      </c>
      <c r="M27" s="56"/>
      <c r="N27" s="47">
        <f t="shared" si="13"/>
        <v>10000</v>
      </c>
      <c r="O27" s="59">
        <v>1000</v>
      </c>
      <c r="P27" s="53"/>
      <c r="Q27" s="47">
        <f t="shared" si="14"/>
        <v>1000</v>
      </c>
      <c r="R27" s="26">
        <f t="shared" si="15"/>
        <v>90600</v>
      </c>
    </row>
    <row r="28" spans="1:18" x14ac:dyDescent="0.25">
      <c r="A28" s="14" t="s">
        <v>28</v>
      </c>
      <c r="B28" s="15">
        <f t="shared" si="16"/>
        <v>56600</v>
      </c>
      <c r="C28" s="33">
        <v>15000</v>
      </c>
      <c r="D28" s="57"/>
      <c r="E28" s="49">
        <f t="shared" si="10"/>
        <v>15000</v>
      </c>
      <c r="F28" s="63">
        <v>15000</v>
      </c>
      <c r="G28" s="57"/>
      <c r="H28" s="49">
        <f t="shared" si="11"/>
        <v>15000</v>
      </c>
      <c r="I28" s="63">
        <v>17500</v>
      </c>
      <c r="J28" s="57"/>
      <c r="K28" s="49">
        <f t="shared" si="12"/>
        <v>17500</v>
      </c>
      <c r="L28" s="66">
        <v>7000</v>
      </c>
      <c r="M28" s="57"/>
      <c r="N28" s="49">
        <f t="shared" si="13"/>
        <v>7000</v>
      </c>
      <c r="O28" s="63">
        <v>2100</v>
      </c>
      <c r="P28" s="57"/>
      <c r="Q28" s="49">
        <f t="shared" si="14"/>
        <v>2100</v>
      </c>
      <c r="R28" s="27">
        <f t="shared" si="15"/>
        <v>56600</v>
      </c>
    </row>
    <row r="29" spans="1:18" x14ac:dyDescent="0.25">
      <c r="A29" s="20"/>
      <c r="B29" s="21"/>
      <c r="C29" s="22"/>
      <c r="D29" s="23"/>
      <c r="E29" s="24"/>
      <c r="F29" s="22"/>
      <c r="G29" s="23"/>
      <c r="H29" s="24"/>
      <c r="I29" s="22"/>
      <c r="J29" s="23"/>
      <c r="K29" s="24"/>
      <c r="L29" s="22"/>
      <c r="M29" s="23"/>
      <c r="N29" s="24"/>
      <c r="O29" s="22"/>
      <c r="P29" s="23"/>
      <c r="Q29" s="24"/>
      <c r="R29" s="24"/>
    </row>
    <row r="30" spans="1:18" x14ac:dyDescent="0.25">
      <c r="A30" s="20"/>
      <c r="B30" s="21"/>
      <c r="C30" s="22"/>
      <c r="D30" s="23"/>
      <c r="E30" s="24"/>
      <c r="F30" s="22"/>
      <c r="G30" s="23"/>
      <c r="H30" s="24"/>
      <c r="I30" s="22"/>
      <c r="J30" s="23"/>
      <c r="K30" s="24"/>
      <c r="L30" s="22"/>
      <c r="M30" s="23"/>
      <c r="N30" s="24"/>
      <c r="O30" s="22"/>
      <c r="P30" s="23"/>
      <c r="Q30" s="24"/>
      <c r="R30" s="24"/>
    </row>
    <row r="36" spans="1:18" x14ac:dyDescent="0.25">
      <c r="A36" s="70" t="s">
        <v>0</v>
      </c>
      <c r="B36" s="71" t="s">
        <v>2</v>
      </c>
      <c r="C36" s="74" t="s">
        <v>32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77"/>
      <c r="R36" s="78" t="s">
        <v>2</v>
      </c>
    </row>
    <row r="37" spans="1:18" x14ac:dyDescent="0.25">
      <c r="A37" s="70"/>
      <c r="B37" s="72"/>
      <c r="C37" s="81" t="s">
        <v>8</v>
      </c>
      <c r="D37" s="82"/>
      <c r="E37" s="83"/>
      <c r="F37" s="87" t="s">
        <v>9</v>
      </c>
      <c r="G37" s="88"/>
      <c r="H37" s="89"/>
      <c r="I37" s="87" t="s">
        <v>10</v>
      </c>
      <c r="J37" s="93"/>
      <c r="K37" s="94"/>
      <c r="L37" s="87" t="s">
        <v>11</v>
      </c>
      <c r="M37" s="93"/>
      <c r="N37" s="94"/>
      <c r="O37" s="97" t="s">
        <v>12</v>
      </c>
      <c r="P37" s="98"/>
      <c r="Q37" s="99"/>
      <c r="R37" s="79"/>
    </row>
    <row r="38" spans="1:18" x14ac:dyDescent="0.25">
      <c r="A38" s="70"/>
      <c r="B38" s="73"/>
      <c r="C38" s="84"/>
      <c r="D38" s="85"/>
      <c r="E38" s="86"/>
      <c r="F38" s="90"/>
      <c r="G38" s="91"/>
      <c r="H38" s="92"/>
      <c r="I38" s="84"/>
      <c r="J38" s="95"/>
      <c r="K38" s="96"/>
      <c r="L38" s="84"/>
      <c r="M38" s="95"/>
      <c r="N38" s="96"/>
      <c r="O38" s="84"/>
      <c r="P38" s="95"/>
      <c r="Q38" s="96"/>
      <c r="R38" s="80"/>
    </row>
    <row r="39" spans="1:18" ht="21" x14ac:dyDescent="0.25">
      <c r="A39" s="5"/>
      <c r="B39" s="6" t="s">
        <v>30</v>
      </c>
      <c r="C39" s="41" t="s">
        <v>13</v>
      </c>
      <c r="D39" s="50" t="s">
        <v>14</v>
      </c>
      <c r="E39" s="45" t="s">
        <v>15</v>
      </c>
      <c r="F39" s="41" t="s">
        <v>13</v>
      </c>
      <c r="G39" s="50" t="s">
        <v>14</v>
      </c>
      <c r="H39" s="45" t="s">
        <v>15</v>
      </c>
      <c r="I39" s="41" t="s">
        <v>13</v>
      </c>
      <c r="J39" s="64" t="s">
        <v>14</v>
      </c>
      <c r="K39" s="45" t="s">
        <v>15</v>
      </c>
      <c r="L39" s="41" t="s">
        <v>13</v>
      </c>
      <c r="M39" s="64" t="s">
        <v>14</v>
      </c>
      <c r="N39" s="45" t="s">
        <v>15</v>
      </c>
      <c r="O39" s="41" t="s">
        <v>13</v>
      </c>
      <c r="P39" s="64" t="s">
        <v>14</v>
      </c>
      <c r="Q39" s="45" t="s">
        <v>15</v>
      </c>
      <c r="R39" s="7" t="s">
        <v>15</v>
      </c>
    </row>
    <row r="40" spans="1:18" ht="27" x14ac:dyDescent="0.25">
      <c r="A40" s="19" t="s">
        <v>16</v>
      </c>
      <c r="B40" s="4">
        <f>SUM(C40+F40+I40+L40+O40)</f>
        <v>557500</v>
      </c>
      <c r="C40" s="42">
        <f t="shared" ref="C40:R40" si="17">SUM(C41:C44)</f>
        <v>207100</v>
      </c>
      <c r="D40" s="51">
        <f t="shared" si="17"/>
        <v>0</v>
      </c>
      <c r="E40" s="31">
        <f t="shared" si="17"/>
        <v>207100</v>
      </c>
      <c r="F40" s="42">
        <f t="shared" si="17"/>
        <v>131200</v>
      </c>
      <c r="G40" s="51">
        <f t="shared" si="17"/>
        <v>0</v>
      </c>
      <c r="H40" s="31">
        <f t="shared" si="17"/>
        <v>131200</v>
      </c>
      <c r="I40" s="42">
        <f t="shared" si="17"/>
        <v>50400</v>
      </c>
      <c r="J40" s="51">
        <f t="shared" si="17"/>
        <v>0</v>
      </c>
      <c r="K40" s="31">
        <f t="shared" si="17"/>
        <v>50400</v>
      </c>
      <c r="L40" s="42">
        <f t="shared" si="17"/>
        <v>131500</v>
      </c>
      <c r="M40" s="51">
        <f t="shared" si="17"/>
        <v>0</v>
      </c>
      <c r="N40" s="31">
        <f t="shared" si="17"/>
        <v>131500</v>
      </c>
      <c r="O40" s="42">
        <f t="shared" si="17"/>
        <v>37300</v>
      </c>
      <c r="P40" s="51">
        <f t="shared" si="17"/>
        <v>0</v>
      </c>
      <c r="Q40" s="31">
        <f t="shared" si="17"/>
        <v>37300</v>
      </c>
      <c r="R40" s="8">
        <f t="shared" si="17"/>
        <v>557500</v>
      </c>
    </row>
    <row r="41" spans="1:18" x14ac:dyDescent="0.25">
      <c r="A41" s="9" t="s">
        <v>18</v>
      </c>
      <c r="B41" s="10">
        <f>SUM(C41+F41+I41+L41+O41)</f>
        <v>553500</v>
      </c>
      <c r="C41" s="43">
        <v>206500</v>
      </c>
      <c r="D41" s="52"/>
      <c r="E41" s="46">
        <f>SUM(C41+D41)</f>
        <v>206500</v>
      </c>
      <c r="F41" s="58">
        <v>130000</v>
      </c>
      <c r="G41" s="52"/>
      <c r="H41" s="46">
        <f>SUM(F41+G41)</f>
        <v>130000</v>
      </c>
      <c r="I41" s="58">
        <v>50000</v>
      </c>
      <c r="J41" s="52"/>
      <c r="K41" s="46">
        <f>SUM(I41+J41)</f>
        <v>50000</v>
      </c>
      <c r="L41" s="58">
        <v>130000</v>
      </c>
      <c r="M41" s="52"/>
      <c r="N41" s="46">
        <f>SUM(L41+M41)</f>
        <v>130000</v>
      </c>
      <c r="O41" s="58">
        <v>37000</v>
      </c>
      <c r="P41" s="52"/>
      <c r="Q41" s="46">
        <f>SUM(O41+P41)</f>
        <v>37000</v>
      </c>
      <c r="R41" s="17">
        <f>E41+H41+K41+N41+Q41</f>
        <v>553500</v>
      </c>
    </row>
    <row r="42" spans="1:18" x14ac:dyDescent="0.25">
      <c r="A42" s="11" t="s">
        <v>20</v>
      </c>
      <c r="B42" s="12">
        <f>SUM(C42+F42+I42+L42+O42)</f>
        <v>1100</v>
      </c>
      <c r="C42" s="29">
        <v>600</v>
      </c>
      <c r="D42" s="53"/>
      <c r="E42" s="47">
        <f t="shared" ref="E42:E44" si="18">SUM(C42+D42)</f>
        <v>600</v>
      </c>
      <c r="F42" s="59">
        <v>200</v>
      </c>
      <c r="G42" s="53"/>
      <c r="H42" s="47">
        <f t="shared" ref="H42:H44" si="19">SUM(F42+G42)</f>
        <v>200</v>
      </c>
      <c r="I42" s="59">
        <v>100</v>
      </c>
      <c r="J42" s="53"/>
      <c r="K42" s="47">
        <f t="shared" ref="K42:K44" si="20">SUM(I42+J42)</f>
        <v>100</v>
      </c>
      <c r="L42" s="59">
        <v>100</v>
      </c>
      <c r="M42" s="53"/>
      <c r="N42" s="47">
        <f t="shared" ref="N42:N44" si="21">SUM(L42+M42)</f>
        <v>100</v>
      </c>
      <c r="O42" s="59">
        <v>100</v>
      </c>
      <c r="P42" s="53"/>
      <c r="Q42" s="47">
        <f t="shared" ref="Q42:Q43" si="22">SUM(O42+P42)</f>
        <v>100</v>
      </c>
      <c r="R42" s="13">
        <f t="shared" ref="R42:R44" si="23">E42+H42+K42+N42+Q42</f>
        <v>1100</v>
      </c>
    </row>
    <row r="43" spans="1:18" x14ac:dyDescent="0.25">
      <c r="A43" s="11" t="s">
        <v>21</v>
      </c>
      <c r="B43" s="12">
        <f>SUM(C43+F43+I43+L43+O43)</f>
        <v>800</v>
      </c>
      <c r="C43" s="29"/>
      <c r="D43" s="53"/>
      <c r="E43" s="47">
        <f t="shared" si="18"/>
        <v>0</v>
      </c>
      <c r="F43" s="59"/>
      <c r="G43" s="53"/>
      <c r="H43" s="47">
        <f t="shared" si="19"/>
        <v>0</v>
      </c>
      <c r="I43" s="59"/>
      <c r="J43" s="53"/>
      <c r="K43" s="47">
        <f t="shared" si="20"/>
        <v>0</v>
      </c>
      <c r="L43" s="59">
        <v>800</v>
      </c>
      <c r="M43" s="53"/>
      <c r="N43" s="47">
        <f t="shared" si="21"/>
        <v>800</v>
      </c>
      <c r="O43" s="59">
        <v>0</v>
      </c>
      <c r="P43" s="53"/>
      <c r="Q43" s="47">
        <f t="shared" si="22"/>
        <v>0</v>
      </c>
      <c r="R43" s="13">
        <f t="shared" si="23"/>
        <v>800</v>
      </c>
    </row>
    <row r="44" spans="1:18" x14ac:dyDescent="0.25">
      <c r="A44" s="14" t="s">
        <v>22</v>
      </c>
      <c r="B44" s="15">
        <f t="shared" ref="B44" si="24">SUM(C44+F44+I44+L44+O44)</f>
        <v>2100</v>
      </c>
      <c r="C44" s="44"/>
      <c r="D44" s="55"/>
      <c r="E44" s="49">
        <f t="shared" si="18"/>
        <v>0</v>
      </c>
      <c r="F44" s="61">
        <v>1000</v>
      </c>
      <c r="G44" s="55"/>
      <c r="H44" s="49">
        <f t="shared" si="19"/>
        <v>1000</v>
      </c>
      <c r="I44" s="61">
        <v>300</v>
      </c>
      <c r="J44" s="55"/>
      <c r="K44" s="49">
        <f t="shared" si="20"/>
        <v>300</v>
      </c>
      <c r="L44" s="61">
        <v>600</v>
      </c>
      <c r="M44" s="55"/>
      <c r="N44" s="49">
        <f t="shared" si="21"/>
        <v>600</v>
      </c>
      <c r="O44" s="61">
        <v>200</v>
      </c>
      <c r="P44" s="55"/>
      <c r="Q44" s="49">
        <f>SUM(O44+P44)</f>
        <v>200</v>
      </c>
      <c r="R44" s="16">
        <f t="shared" si="23"/>
        <v>2100</v>
      </c>
    </row>
    <row r="45" spans="1:18" ht="27" x14ac:dyDescent="0.25">
      <c r="A45" s="19" t="s">
        <v>17</v>
      </c>
      <c r="B45" s="4">
        <f t="shared" ref="B45:Q45" si="25">SUM(B46:B50)</f>
        <v>557500</v>
      </c>
      <c r="C45" s="42">
        <f t="shared" si="25"/>
        <v>207100</v>
      </c>
      <c r="D45" s="51">
        <f t="shared" si="25"/>
        <v>0</v>
      </c>
      <c r="E45" s="31">
        <f t="shared" si="25"/>
        <v>207100</v>
      </c>
      <c r="F45" s="62">
        <f t="shared" si="25"/>
        <v>131200</v>
      </c>
      <c r="G45" s="51">
        <f t="shared" si="25"/>
        <v>0</v>
      </c>
      <c r="H45" s="31">
        <f t="shared" si="25"/>
        <v>131200</v>
      </c>
      <c r="I45" s="62">
        <f t="shared" si="25"/>
        <v>50400</v>
      </c>
      <c r="J45" s="51">
        <f t="shared" si="25"/>
        <v>0</v>
      </c>
      <c r="K45" s="31">
        <f t="shared" si="25"/>
        <v>50400</v>
      </c>
      <c r="L45" s="62">
        <f t="shared" si="25"/>
        <v>131500</v>
      </c>
      <c r="M45" s="51">
        <f t="shared" si="25"/>
        <v>0</v>
      </c>
      <c r="N45" s="31">
        <f t="shared" si="25"/>
        <v>131500</v>
      </c>
      <c r="O45" s="62">
        <f t="shared" si="25"/>
        <v>37300</v>
      </c>
      <c r="P45" s="51">
        <f t="shared" si="25"/>
        <v>0</v>
      </c>
      <c r="Q45" s="31">
        <f t="shared" si="25"/>
        <v>37300</v>
      </c>
      <c r="R45" s="30">
        <f>SUM(Q45+N45+K45+H45+E45)</f>
        <v>557500</v>
      </c>
    </row>
    <row r="46" spans="1:18" x14ac:dyDescent="0.25">
      <c r="A46" s="9" t="s">
        <v>31</v>
      </c>
      <c r="B46" s="10">
        <f>SUM(C46+F46+I46+L46+O46)</f>
        <v>3208</v>
      </c>
      <c r="C46" s="43">
        <v>50</v>
      </c>
      <c r="D46" s="52"/>
      <c r="E46" s="46">
        <f>SUM(C46+D46)</f>
        <v>50</v>
      </c>
      <c r="F46" s="58">
        <v>283</v>
      </c>
      <c r="G46" s="52"/>
      <c r="H46" s="46">
        <f>SUM(F46+G46)</f>
        <v>283</v>
      </c>
      <c r="I46" s="58">
        <v>199</v>
      </c>
      <c r="J46" s="52"/>
      <c r="K46" s="46">
        <f>SUM(I46+J46)</f>
        <v>199</v>
      </c>
      <c r="L46" s="58">
        <v>2567</v>
      </c>
      <c r="M46" s="52"/>
      <c r="N46" s="46">
        <f>SUM(L46+M46)</f>
        <v>2567</v>
      </c>
      <c r="O46" s="58">
        <v>109</v>
      </c>
      <c r="P46" s="52"/>
      <c r="Q46" s="46">
        <f>SUM(O46+P46)</f>
        <v>109</v>
      </c>
      <c r="R46" s="17">
        <f>E46+H46+K46+N46+Q46</f>
        <v>3208</v>
      </c>
    </row>
    <row r="47" spans="1:18" x14ac:dyDescent="0.25">
      <c r="A47" s="11" t="s">
        <v>23</v>
      </c>
      <c r="B47" s="12">
        <f t="shared" ref="B47:B49" si="26">SUM(C47+F47+I47+L47+O47)</f>
        <v>2400</v>
      </c>
      <c r="C47" s="29"/>
      <c r="D47" s="53"/>
      <c r="E47" s="47">
        <f t="shared" ref="E47:E50" si="27">SUM(C47+D47)</f>
        <v>0</v>
      </c>
      <c r="F47" s="59">
        <v>200</v>
      </c>
      <c r="G47" s="53"/>
      <c r="H47" s="47">
        <f t="shared" ref="H47:H50" si="28">SUM(F47+G47)</f>
        <v>200</v>
      </c>
      <c r="I47" s="59">
        <v>400</v>
      </c>
      <c r="J47" s="53"/>
      <c r="K47" s="47">
        <f t="shared" ref="K47:K50" si="29">SUM(I47+J47)</f>
        <v>400</v>
      </c>
      <c r="L47" s="59">
        <v>1500</v>
      </c>
      <c r="M47" s="53"/>
      <c r="N47" s="47">
        <f t="shared" ref="N47:N50" si="30">SUM(L47+M47)</f>
        <v>1500</v>
      </c>
      <c r="O47" s="59">
        <v>300</v>
      </c>
      <c r="P47" s="53"/>
      <c r="Q47" s="47">
        <f t="shared" ref="Q47:Q50" si="31">SUM(O47+P47)</f>
        <v>300</v>
      </c>
      <c r="R47" s="13">
        <f t="shared" ref="R47:R50" si="32">E47+H47+K47+N47+Q47</f>
        <v>2400</v>
      </c>
    </row>
    <row r="48" spans="1:18" x14ac:dyDescent="0.25">
      <c r="A48" s="11" t="s">
        <v>24</v>
      </c>
      <c r="B48" s="12">
        <f>SUM(C48+F48+I48+L48+O48)</f>
        <v>550292</v>
      </c>
      <c r="C48" s="29">
        <v>206450</v>
      </c>
      <c r="D48" s="53"/>
      <c r="E48" s="47">
        <f t="shared" si="27"/>
        <v>206450</v>
      </c>
      <c r="F48" s="59">
        <v>129717</v>
      </c>
      <c r="G48" s="53"/>
      <c r="H48" s="47">
        <f t="shared" si="28"/>
        <v>129717</v>
      </c>
      <c r="I48" s="59">
        <v>49801</v>
      </c>
      <c r="J48" s="53"/>
      <c r="K48" s="47">
        <f t="shared" si="29"/>
        <v>49801</v>
      </c>
      <c r="L48" s="59">
        <v>127433</v>
      </c>
      <c r="M48" s="53"/>
      <c r="N48" s="47">
        <f t="shared" si="30"/>
        <v>127433</v>
      </c>
      <c r="O48" s="59">
        <v>36891</v>
      </c>
      <c r="P48" s="53"/>
      <c r="Q48" s="47">
        <f t="shared" si="31"/>
        <v>36891</v>
      </c>
      <c r="R48" s="13">
        <f t="shared" si="32"/>
        <v>550292</v>
      </c>
    </row>
    <row r="49" spans="1:18" x14ac:dyDescent="0.25">
      <c r="A49" s="11" t="s">
        <v>25</v>
      </c>
      <c r="B49" s="12">
        <f t="shared" si="26"/>
        <v>1000</v>
      </c>
      <c r="C49" s="29"/>
      <c r="D49" s="53"/>
      <c r="E49" s="47">
        <f t="shared" si="27"/>
        <v>0</v>
      </c>
      <c r="F49" s="59">
        <v>1000</v>
      </c>
      <c r="G49" s="53"/>
      <c r="H49" s="47">
        <f t="shared" si="28"/>
        <v>1000</v>
      </c>
      <c r="I49" s="59"/>
      <c r="J49" s="53"/>
      <c r="K49" s="47">
        <f t="shared" si="29"/>
        <v>0</v>
      </c>
      <c r="L49" s="59"/>
      <c r="M49" s="53"/>
      <c r="N49" s="47">
        <f t="shared" si="30"/>
        <v>0</v>
      </c>
      <c r="O49" s="59"/>
      <c r="P49" s="53"/>
      <c r="Q49" s="47">
        <f t="shared" si="31"/>
        <v>0</v>
      </c>
      <c r="R49" s="13">
        <f t="shared" si="32"/>
        <v>1000</v>
      </c>
    </row>
    <row r="50" spans="1:18" x14ac:dyDescent="0.25">
      <c r="A50" s="14" t="s">
        <v>27</v>
      </c>
      <c r="B50" s="15">
        <f>SUM(C50+F50+I50+L50+O50)</f>
        <v>600</v>
      </c>
      <c r="C50" s="67">
        <v>600</v>
      </c>
      <c r="D50" s="68"/>
      <c r="E50" s="49">
        <f t="shared" si="27"/>
        <v>600</v>
      </c>
      <c r="F50" s="69"/>
      <c r="G50" s="68"/>
      <c r="H50" s="49">
        <f t="shared" si="28"/>
        <v>0</v>
      </c>
      <c r="I50" s="69"/>
      <c r="J50" s="68"/>
      <c r="K50" s="49">
        <f t="shared" si="29"/>
        <v>0</v>
      </c>
      <c r="L50" s="69"/>
      <c r="M50" s="68"/>
      <c r="N50" s="49">
        <f t="shared" si="30"/>
        <v>0</v>
      </c>
      <c r="O50" s="61"/>
      <c r="P50" s="55"/>
      <c r="Q50" s="49">
        <f t="shared" si="31"/>
        <v>0</v>
      </c>
      <c r="R50" s="16">
        <f t="shared" si="32"/>
        <v>600</v>
      </c>
    </row>
    <row r="53" spans="1:18" ht="18" x14ac:dyDescent="0.25">
      <c r="A53" s="37" t="s">
        <v>37</v>
      </c>
      <c r="B53" s="38">
        <f>B12+B40</f>
        <v>4537542</v>
      </c>
      <c r="C53" s="38">
        <f t="shared" ref="C53:Q53" si="33">C12+C40</f>
        <v>1130700</v>
      </c>
      <c r="D53" s="38">
        <f t="shared" si="33"/>
        <v>20000</v>
      </c>
      <c r="E53" s="39">
        <f t="shared" si="33"/>
        <v>1150700</v>
      </c>
      <c r="F53" s="38">
        <f t="shared" si="33"/>
        <v>902042</v>
      </c>
      <c r="G53" s="38">
        <f t="shared" si="33"/>
        <v>0</v>
      </c>
      <c r="H53" s="39">
        <f t="shared" si="33"/>
        <v>902042</v>
      </c>
      <c r="I53" s="38">
        <f t="shared" si="33"/>
        <v>812400</v>
      </c>
      <c r="J53" s="38">
        <f t="shared" si="33"/>
        <v>0</v>
      </c>
      <c r="K53" s="39">
        <f t="shared" si="33"/>
        <v>812400</v>
      </c>
      <c r="L53" s="38">
        <f t="shared" si="33"/>
        <v>842000</v>
      </c>
      <c r="M53" s="38">
        <f t="shared" si="33"/>
        <v>111900</v>
      </c>
      <c r="N53" s="39">
        <f t="shared" si="33"/>
        <v>953900</v>
      </c>
      <c r="O53" s="38">
        <f t="shared" si="33"/>
        <v>850400</v>
      </c>
      <c r="P53" s="38">
        <f t="shared" si="33"/>
        <v>11500</v>
      </c>
      <c r="Q53" s="39">
        <f t="shared" si="33"/>
        <v>861900</v>
      </c>
      <c r="R53" s="40">
        <f>R12+R40</f>
        <v>4680942</v>
      </c>
    </row>
    <row r="54" spans="1:18" ht="27" x14ac:dyDescent="0.25">
      <c r="A54" s="37" t="s">
        <v>38</v>
      </c>
      <c r="B54" s="38">
        <f>B20+B45</f>
        <v>4537542</v>
      </c>
      <c r="C54" s="38">
        <f t="shared" ref="C54:Q54" si="34">C20+C45</f>
        <v>1130700</v>
      </c>
      <c r="D54" s="38">
        <f t="shared" si="34"/>
        <v>20000</v>
      </c>
      <c r="E54" s="39">
        <f t="shared" si="34"/>
        <v>1150700</v>
      </c>
      <c r="F54" s="38">
        <f t="shared" si="34"/>
        <v>902042</v>
      </c>
      <c r="G54" s="38">
        <f t="shared" si="34"/>
        <v>0</v>
      </c>
      <c r="H54" s="39">
        <f t="shared" si="34"/>
        <v>902042</v>
      </c>
      <c r="I54" s="38">
        <f t="shared" si="34"/>
        <v>812400</v>
      </c>
      <c r="J54" s="38">
        <f t="shared" si="34"/>
        <v>0</v>
      </c>
      <c r="K54" s="39">
        <f t="shared" si="34"/>
        <v>812400</v>
      </c>
      <c r="L54" s="38">
        <f t="shared" si="34"/>
        <v>842000</v>
      </c>
      <c r="M54" s="38">
        <f t="shared" si="34"/>
        <v>111900</v>
      </c>
      <c r="N54" s="39">
        <f t="shared" si="34"/>
        <v>953900</v>
      </c>
      <c r="O54" s="38">
        <f t="shared" si="34"/>
        <v>850400</v>
      </c>
      <c r="P54" s="38">
        <f t="shared" si="34"/>
        <v>11500</v>
      </c>
      <c r="Q54" s="39">
        <f t="shared" si="34"/>
        <v>861900</v>
      </c>
      <c r="R54" s="40">
        <f>R20+R45</f>
        <v>4680942</v>
      </c>
    </row>
  </sheetData>
  <mergeCells count="23"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  <mergeCell ref="A36:A38"/>
    <mergeCell ref="B36:B38"/>
    <mergeCell ref="C36:Q36"/>
    <mergeCell ref="R36:R38"/>
    <mergeCell ref="C37:E38"/>
    <mergeCell ref="F37:H38"/>
    <mergeCell ref="I37:K38"/>
    <mergeCell ref="L37:N38"/>
    <mergeCell ref="O37:Q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2016-07-07T09:41:30Z</dcterms:modified>
</cp:coreProperties>
</file>