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<sst xmlns="http://schemas.openxmlformats.org/spreadsheetml/2006/main" count="141" uniqueCount="78">
  <si>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</si>
  <si>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</si>
  <si>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</si>
  <si>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</si>
  <si>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</si>
  <si>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</si>
  <si>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</si>
  <si>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</si>
  <si>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</si>
  <si>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</si>
  <si>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Projekt i budowa przedszkola w Mysiadle</t>
  </si>
  <si>
    <t>2001-2006</t>
  </si>
  <si>
    <t>Łączne nakłady inwestycyjne                 po zmianach</t>
  </si>
  <si>
    <t>Budowa budynku socjalnego Łazy</t>
  </si>
  <si>
    <t>Budowa budynku socjalnego Zamienie</t>
  </si>
  <si>
    <t>2003-2006</t>
  </si>
  <si>
    <t>1)</t>
  </si>
  <si>
    <t>Program obejmuje :</t>
  </si>
  <si>
    <t>2)</t>
  </si>
  <si>
    <t>b) rozbudowa dwóch istniejących oczyszczalni ścieków " Kosów" i "Łazy" oraz budowa czterech nowych oczyszczalni ścieków  "Łoziska", "Janczewice", "Zamienie", i "Mysiadło"</t>
  </si>
  <si>
    <t>2004-2006</t>
  </si>
  <si>
    <t>Budowa zaplecz sportowego - boisko i parking przy szkole w Lesznowoli</t>
  </si>
  <si>
    <t>Kanalizacja Wola Mrokowska  i Warszawianka                      I etap</t>
  </si>
  <si>
    <t xml:space="preserve">  wraz z wodociągami tranzytowymi</t>
  </si>
  <si>
    <t>2005-2006</t>
  </si>
  <si>
    <t>Kanalizacja Łazy II etap</t>
  </si>
  <si>
    <t xml:space="preserve">Kanalizacja Magdalenka II etap </t>
  </si>
  <si>
    <t>a) 125 km kolektorów, 2200 przyłączy kanalizacyjnych w miejscowościach :Łazy III etap, Warszawianka, Wola Mrokowska II etap, Władysławów, Wilcza Góra, Łoziska,
    Jazgarzewszczyzna, Stefanowo, Kol. Warszawska, Łazy II, Marysin, Janczewice, Podolszyn, Lesznowola Zachód,Zamienie, Garbatka, Jastrzębiec.</t>
  </si>
  <si>
    <t>Wodociąg ul. Plonowa Nowa Wola</t>
  </si>
  <si>
    <t>Kanalizacja ul. Plonowa Nowa Wola</t>
  </si>
  <si>
    <t>Projekt wodociągu i kanalizacji Magdalenka (Dział VI)</t>
  </si>
  <si>
    <t>2004-2008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</si>
  <si>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</si>
  <si>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 xml:space="preserve">c) budowa 8-u stacji uzdatniania wody (SUW)  "Warszawianka", "Łazy", "Łoziska", " Zamienie", "Magdalenka", "Kielecka w Nowej Iwicznej", "Mleczarska w Starej Iwicznej", "Mysiadło" </t>
  </si>
  <si>
    <t>2001-2007</t>
  </si>
  <si>
    <t>Wodociąg osiedle Łazy</t>
  </si>
  <si>
    <t>Wykonanie zatok, przystanków autobusowych i sygnalizacji świetlnej skrzyżowań</t>
  </si>
  <si>
    <t>2006-2007</t>
  </si>
  <si>
    <t>Projekt i budowa ul. Głównej w Zamieniu</t>
  </si>
  <si>
    <t>Projekt i budowa ul. Zachodniej  w Zamieniu</t>
  </si>
  <si>
    <t>w tym zadania:</t>
  </si>
  <si>
    <t xml:space="preserve">Program rozwoju gospodarki wodno - ściekowej </t>
  </si>
  <si>
    <t>Budownictwo komunalne</t>
  </si>
  <si>
    <t>Jednostką realizującą program będzie Urząd Gminy</t>
  </si>
  <si>
    <t>Program rozwoju  infrastruktury komunikacyjnej</t>
  </si>
  <si>
    <t>Program rozwoju oświaty</t>
  </si>
  <si>
    <t>Budowa budynków socjalnych wraz z urządzeniem terenów rekreacyjno-sportowych w Wólce Kosowskiej</t>
  </si>
  <si>
    <t>2006-2008</t>
  </si>
  <si>
    <t>Załącznik Nr 2</t>
  </si>
  <si>
    <t>Modernizacja budynku Zespołu Szkół Publicznych w Lesznowoli</t>
  </si>
  <si>
    <t xml:space="preserve">LIMITY WYDATKÓW NA WIELOLETNIE PROGRAMY INWESTYCYJNE  2006 ROK - PO ZMIANACH </t>
  </si>
  <si>
    <t>Projekt modernizacji budynku Urzędy Gminy</t>
  </si>
  <si>
    <t>Projekt i budowa ciągu pieszo-rowerowego wzdłuż ul. Słonecznej oraz skrzyżowania ul. Wojska Polskiego w Lesznowoli</t>
  </si>
  <si>
    <t>2003-2007</t>
  </si>
  <si>
    <t>2003-2008</t>
  </si>
  <si>
    <t>Rady Gminy Lesznowola</t>
  </si>
  <si>
    <t>Budowa ul. Okrąg i Osiedlowej w Mysiadle</t>
  </si>
  <si>
    <t>Budowa ul. Różanej w Mysiadle</t>
  </si>
  <si>
    <t>Projekt rozbudowy budynku Ośrodka Zdrowia w Magdalence</t>
  </si>
  <si>
    <t>Projekt i budowa ul. Kwiatowej Mysiadło z odwodnieniem</t>
  </si>
  <si>
    <t>Projekt i budowa parkingu wraz z przebudową ul. Szkolnej w Nowej Iwicznej</t>
  </si>
  <si>
    <t>Projekt i rozbudowa budynku świetlicy w Łazach II</t>
  </si>
  <si>
    <t>Modernizacja Stacji Uzdatniania Wody w Starej Iwicznej</t>
  </si>
  <si>
    <t>Budowa ciągu pieszo-rowerowego wzdłuż ul. Lipowej i Ks Słojewskiego w Magdalence  I etap</t>
  </si>
  <si>
    <t>Projekt i budowa ul. Masztowej, Różanej, Sosnowej i Irysowej w Łazach</t>
  </si>
  <si>
    <t>środki z Funduszu Rozwoju Kultury Fizycznej  300.000,-zł w 2006 r.</t>
  </si>
  <si>
    <r>
      <t xml:space="preserve">300 000 </t>
    </r>
    <r>
      <rPr>
        <vertAlign val="superscript"/>
        <sz val="8"/>
        <rFont val="Arial CE"/>
        <family val="0"/>
      </rPr>
      <t>2)</t>
    </r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</si>
  <si>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</si>
  <si>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Projekt  budowy z odwodnieniem ul. Borówki Mysiadło</t>
  </si>
  <si>
    <t>Projekt i budowa parkingu przy ul. Ks. Słojewskiego w Łazach</t>
  </si>
  <si>
    <t>Projekt i budowa szkoły w Mysiadle</t>
  </si>
  <si>
    <t>Projekt  budowy przedszkola w Lesznowoli</t>
  </si>
  <si>
    <t>Projekt  budowy przedszkola w Zamieniu</t>
  </si>
  <si>
    <t>Projekt  budowy przedszkola w Wólce Kosowskiej</t>
  </si>
  <si>
    <t>z dnia  27 września 2006r.</t>
  </si>
  <si>
    <t>Budowa i budowa ul. Rolnej w Łazach II</t>
  </si>
  <si>
    <t>Modernizacja ul. Fabrycznej w Łoziskach</t>
  </si>
  <si>
    <t>do Uchwały  Nr 389/XLVI/2006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</si>
</sst>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top" wrapText="1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/>
    </xf>
    <xf numFmtId="3" fontId="7" fillId="4" borderId="15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13" fillId="4" borderId="1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showZeros="0" tabSelected="1" workbookViewId="0" topLeftCell="A1">
      <selection activeCell="F3" sqref="F3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8" width="10.875" style="1" customWidth="1"/>
    <col min="9" max="9" width="11.00390625" style="1" customWidth="1"/>
    <col min="10" max="11" width="10.87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1" spans="8:11" ht="15.75">
      <c r="H1" s="4"/>
      <c r="I1" s="11"/>
      <c r="J1" s="4"/>
      <c r="K1" s="11" t="s">
        <v>48</v>
      </c>
    </row>
    <row r="2" spans="8:11" ht="3.75" customHeight="1">
      <c r="H2" s="4"/>
      <c r="I2" s="11"/>
      <c r="J2" s="4"/>
      <c r="K2" s="11"/>
    </row>
    <row r="3" spans="8:11" ht="11.25" customHeight="1">
      <c r="H3" s="9"/>
      <c r="I3" s="9"/>
      <c r="J3" s="9"/>
      <c r="K3" s="9" t="s">
        <v>77</v>
      </c>
    </row>
    <row r="4" spans="8:11" ht="13.5" customHeight="1">
      <c r="H4" s="9"/>
      <c r="I4" s="9"/>
      <c r="J4" s="57"/>
      <c r="K4" s="9" t="s">
        <v>55</v>
      </c>
    </row>
    <row r="5" spans="8:11" ht="9.75" customHeight="1">
      <c r="H5" s="5"/>
      <c r="I5" s="5"/>
      <c r="J5" s="5"/>
      <c r="K5" s="5" t="s">
        <v>74</v>
      </c>
    </row>
    <row r="6" spans="8:10" ht="4.5" customHeight="1">
      <c r="H6" s="5"/>
      <c r="I6" s="4"/>
      <c r="J6" s="4"/>
    </row>
    <row r="7" spans="2:10" ht="12.75" customHeight="1">
      <c r="B7" s="128" t="s">
        <v>50</v>
      </c>
      <c r="C7" s="128"/>
      <c r="D7" s="128"/>
      <c r="E7" s="128"/>
      <c r="F7" s="128"/>
      <c r="G7" s="128"/>
      <c r="H7" s="128"/>
      <c r="I7" s="128"/>
      <c r="J7" s="128"/>
    </row>
    <row r="8" spans="2:10" ht="2.25" customHeight="1">
      <c r="B8" s="44"/>
      <c r="C8" s="44"/>
      <c r="D8" s="44"/>
      <c r="E8" s="44"/>
      <c r="F8" s="44"/>
      <c r="G8" s="44"/>
      <c r="H8" s="44"/>
      <c r="I8" s="44"/>
      <c r="J8" s="44"/>
    </row>
    <row r="9" spans="2:13" ht="12" customHeight="1">
      <c r="B9" s="134" t="s">
        <v>2</v>
      </c>
      <c r="C9" s="81" t="s">
        <v>3</v>
      </c>
      <c r="D9" s="129" t="s">
        <v>4</v>
      </c>
      <c r="E9" s="143" t="s">
        <v>5</v>
      </c>
      <c r="F9" s="99" t="s">
        <v>9</v>
      </c>
      <c r="G9" s="81" t="s">
        <v>12</v>
      </c>
      <c r="H9" s="135" t="s">
        <v>6</v>
      </c>
      <c r="I9" s="136"/>
      <c r="J9" s="136"/>
      <c r="K9" s="136"/>
      <c r="L9" s="136"/>
      <c r="M9" s="136"/>
    </row>
    <row r="10" spans="2:13" ht="12" customHeight="1">
      <c r="B10" s="134"/>
      <c r="C10" s="81"/>
      <c r="D10" s="130"/>
      <c r="E10" s="144"/>
      <c r="F10" s="142"/>
      <c r="G10" s="81"/>
      <c r="H10" s="131">
        <v>2006</v>
      </c>
      <c r="I10" s="131"/>
      <c r="J10" s="131">
        <v>2007</v>
      </c>
      <c r="K10" s="131"/>
      <c r="L10" s="72">
        <v>2008</v>
      </c>
      <c r="M10" s="72">
        <v>2009</v>
      </c>
    </row>
    <row r="11" spans="2:13" ht="14.25" customHeight="1">
      <c r="B11" s="134"/>
      <c r="C11" s="81"/>
      <c r="D11" s="130"/>
      <c r="E11" s="145" t="s">
        <v>40</v>
      </c>
      <c r="F11" s="142"/>
      <c r="G11" s="81"/>
      <c r="H11" s="13" t="s">
        <v>8</v>
      </c>
      <c r="I11" s="81" t="s">
        <v>7</v>
      </c>
      <c r="J11" s="13" t="s">
        <v>8</v>
      </c>
      <c r="K11" s="81" t="s">
        <v>7</v>
      </c>
      <c r="L11" s="13" t="s">
        <v>8</v>
      </c>
      <c r="M11" s="13" t="s">
        <v>8</v>
      </c>
    </row>
    <row r="12" spans="2:13" ht="14.25" customHeight="1" thickBot="1">
      <c r="B12" s="134"/>
      <c r="C12" s="81"/>
      <c r="D12" s="130"/>
      <c r="E12" s="100"/>
      <c r="F12" s="142"/>
      <c r="G12" s="81"/>
      <c r="H12" s="13" t="s">
        <v>32</v>
      </c>
      <c r="I12" s="81"/>
      <c r="J12" s="13" t="s">
        <v>32</v>
      </c>
      <c r="K12" s="81"/>
      <c r="L12" s="13" t="s">
        <v>32</v>
      </c>
      <c r="M12" s="13" t="s">
        <v>32</v>
      </c>
    </row>
    <row r="13" spans="2:13" s="3" customFormat="1" ht="13.5" customHeight="1" thickTop="1">
      <c r="B13" s="36"/>
      <c r="C13" s="60"/>
      <c r="D13" s="60"/>
      <c r="E13" s="132" t="s">
        <v>41</v>
      </c>
      <c r="F13" s="78" t="s">
        <v>31</v>
      </c>
      <c r="G13" s="140">
        <f>SUM(G15:G32)</f>
        <v>93032033</v>
      </c>
      <c r="H13" s="27">
        <f>SUM(H15,H17,H19,H27,H21,H25,H23,H29,H31)</f>
        <v>5781922</v>
      </c>
      <c r="I13" s="108"/>
      <c r="J13" s="27">
        <f>J29+J31</f>
        <v>25620400</v>
      </c>
      <c r="K13" s="108"/>
      <c r="L13" s="27">
        <f>L31</f>
        <v>16134400</v>
      </c>
      <c r="M13" s="27">
        <f>M31</f>
        <v>16669500</v>
      </c>
    </row>
    <row r="14" spans="2:13" s="3" customFormat="1" ht="12.75" customHeight="1">
      <c r="B14" s="37"/>
      <c r="C14" s="61"/>
      <c r="D14" s="61"/>
      <c r="E14" s="133"/>
      <c r="F14" s="79"/>
      <c r="G14" s="141"/>
      <c r="H14" s="29">
        <f>H26+H22+H24</f>
        <v>3960000</v>
      </c>
      <c r="I14" s="109"/>
      <c r="J14" s="29">
        <f>J32</f>
        <v>8250000</v>
      </c>
      <c r="K14" s="109"/>
      <c r="L14" s="29">
        <f>L32</f>
        <v>8000000</v>
      </c>
      <c r="M14" s="29">
        <f>M32</f>
        <v>8000000</v>
      </c>
    </row>
    <row r="15" spans="2:13" s="3" customFormat="1" ht="9" customHeight="1">
      <c r="B15" s="137">
        <v>1</v>
      </c>
      <c r="C15" s="139" t="s">
        <v>1</v>
      </c>
      <c r="D15" s="90">
        <v>6050</v>
      </c>
      <c r="E15" s="93" t="s">
        <v>35</v>
      </c>
      <c r="F15" s="99" t="s">
        <v>24</v>
      </c>
      <c r="G15" s="101">
        <v>57179</v>
      </c>
      <c r="H15" s="25">
        <v>57084</v>
      </c>
      <c r="I15" s="106"/>
      <c r="J15" s="33"/>
      <c r="K15" s="106"/>
      <c r="L15" s="33"/>
      <c r="M15" s="106"/>
    </row>
    <row r="16" spans="2:13" s="3" customFormat="1" ht="3.75" customHeight="1">
      <c r="B16" s="138"/>
      <c r="C16" s="91"/>
      <c r="D16" s="91"/>
      <c r="E16" s="94"/>
      <c r="F16" s="100"/>
      <c r="G16" s="91"/>
      <c r="H16" s="32"/>
      <c r="I16" s="107"/>
      <c r="J16" s="32"/>
      <c r="K16" s="107"/>
      <c r="L16" s="32"/>
      <c r="M16" s="107"/>
    </row>
    <row r="17" spans="2:13" s="3" customFormat="1" ht="9" customHeight="1">
      <c r="B17" s="137">
        <v>2</v>
      </c>
      <c r="C17" s="85" t="s">
        <v>1</v>
      </c>
      <c r="D17" s="90">
        <v>6050</v>
      </c>
      <c r="E17" s="93" t="s">
        <v>28</v>
      </c>
      <c r="F17" s="99" t="s">
        <v>24</v>
      </c>
      <c r="G17" s="101">
        <v>130000</v>
      </c>
      <c r="H17" s="25">
        <v>129296</v>
      </c>
      <c r="I17" s="106"/>
      <c r="J17" s="33"/>
      <c r="K17" s="106"/>
      <c r="L17" s="33"/>
      <c r="M17" s="106"/>
    </row>
    <row r="18" spans="2:13" s="3" customFormat="1" ht="5.25" customHeight="1">
      <c r="B18" s="138"/>
      <c r="C18" s="75"/>
      <c r="D18" s="91"/>
      <c r="E18" s="94"/>
      <c r="F18" s="100"/>
      <c r="G18" s="91"/>
      <c r="H18" s="32"/>
      <c r="I18" s="107"/>
      <c r="J18" s="32"/>
      <c r="K18" s="107"/>
      <c r="L18" s="32"/>
      <c r="M18" s="107"/>
    </row>
    <row r="19" spans="2:13" s="3" customFormat="1" ht="9" customHeight="1">
      <c r="B19" s="137">
        <v>3</v>
      </c>
      <c r="C19" s="139" t="s">
        <v>1</v>
      </c>
      <c r="D19" s="90">
        <v>6050</v>
      </c>
      <c r="E19" s="93" t="s">
        <v>29</v>
      </c>
      <c r="F19" s="99" t="s">
        <v>24</v>
      </c>
      <c r="G19" s="101">
        <v>225000</v>
      </c>
      <c r="H19" s="17">
        <v>173000</v>
      </c>
      <c r="I19" s="39"/>
      <c r="J19" s="16"/>
      <c r="K19" s="39"/>
      <c r="L19" s="16"/>
      <c r="M19" s="39"/>
    </row>
    <row r="20" spans="2:13" s="3" customFormat="1" ht="5.25" customHeight="1">
      <c r="B20" s="138"/>
      <c r="C20" s="91"/>
      <c r="D20" s="91"/>
      <c r="E20" s="94"/>
      <c r="F20" s="100"/>
      <c r="G20" s="102"/>
      <c r="H20" s="18"/>
      <c r="I20" s="40"/>
      <c r="J20" s="18"/>
      <c r="K20" s="40"/>
      <c r="L20" s="18"/>
      <c r="M20" s="40"/>
    </row>
    <row r="21" spans="2:13" s="3" customFormat="1" ht="9" customHeight="1">
      <c r="B21" s="90">
        <v>4</v>
      </c>
      <c r="C21" s="139" t="s">
        <v>1</v>
      </c>
      <c r="D21" s="90">
        <v>6050</v>
      </c>
      <c r="E21" s="93" t="s">
        <v>25</v>
      </c>
      <c r="F21" s="99" t="s">
        <v>24</v>
      </c>
      <c r="G21" s="101">
        <v>2840000</v>
      </c>
      <c r="H21" s="17">
        <v>606691</v>
      </c>
      <c r="I21" s="39"/>
      <c r="J21" s="16"/>
      <c r="K21" s="39"/>
      <c r="L21" s="16"/>
      <c r="M21" s="39"/>
    </row>
    <row r="22" spans="2:13" s="3" customFormat="1" ht="9" customHeight="1">
      <c r="B22" s="91"/>
      <c r="C22" s="91"/>
      <c r="D22" s="91"/>
      <c r="E22" s="94"/>
      <c r="F22" s="100"/>
      <c r="G22" s="102"/>
      <c r="H22" s="15">
        <v>2220000</v>
      </c>
      <c r="I22" s="40"/>
      <c r="J22" s="18"/>
      <c r="K22" s="40"/>
      <c r="L22" s="18"/>
      <c r="M22" s="40"/>
    </row>
    <row r="23" spans="2:13" s="3" customFormat="1" ht="9" customHeight="1">
      <c r="B23" s="90">
        <v>5</v>
      </c>
      <c r="C23" s="139" t="s">
        <v>1</v>
      </c>
      <c r="D23" s="90">
        <v>6050</v>
      </c>
      <c r="E23" s="103" t="s">
        <v>26</v>
      </c>
      <c r="F23" s="99" t="s">
        <v>24</v>
      </c>
      <c r="G23" s="101">
        <v>2230000</v>
      </c>
      <c r="H23" s="17">
        <v>488191</v>
      </c>
      <c r="I23" s="39"/>
      <c r="J23" s="16"/>
      <c r="K23" s="39"/>
      <c r="L23" s="16"/>
      <c r="M23" s="39"/>
    </row>
    <row r="24" spans="2:13" s="3" customFormat="1" ht="9" customHeight="1">
      <c r="B24" s="91"/>
      <c r="C24" s="91"/>
      <c r="D24" s="91"/>
      <c r="E24" s="103"/>
      <c r="F24" s="100"/>
      <c r="G24" s="102"/>
      <c r="H24" s="15">
        <v>1740000</v>
      </c>
      <c r="I24" s="40"/>
      <c r="J24" s="18"/>
      <c r="K24" s="40"/>
      <c r="L24" s="18"/>
      <c r="M24" s="40"/>
    </row>
    <row r="25" spans="2:13" s="3" customFormat="1" ht="9" customHeight="1">
      <c r="B25" s="90">
        <v>6</v>
      </c>
      <c r="C25" s="139" t="s">
        <v>1</v>
      </c>
      <c r="D25" s="90">
        <v>6050</v>
      </c>
      <c r="E25" s="93" t="s">
        <v>22</v>
      </c>
      <c r="F25" s="99" t="s">
        <v>20</v>
      </c>
      <c r="G25" s="101">
        <v>2698939</v>
      </c>
      <c r="H25" s="17">
        <v>2573000</v>
      </c>
      <c r="I25" s="41"/>
      <c r="J25" s="52"/>
      <c r="K25" s="41"/>
      <c r="L25" s="52"/>
      <c r="M25" s="41"/>
    </row>
    <row r="26" spans="2:13" s="3" customFormat="1" ht="8.25" customHeight="1">
      <c r="B26" s="91"/>
      <c r="C26" s="91"/>
      <c r="D26" s="91"/>
      <c r="E26" s="94"/>
      <c r="F26" s="100"/>
      <c r="G26" s="102"/>
      <c r="H26" s="15"/>
      <c r="I26" s="41"/>
      <c r="J26" s="18"/>
      <c r="K26" s="41"/>
      <c r="L26" s="18"/>
      <c r="M26" s="41"/>
    </row>
    <row r="27" spans="2:13" s="3" customFormat="1" ht="9" customHeight="1">
      <c r="B27" s="90">
        <v>7</v>
      </c>
      <c r="C27" s="85" t="s">
        <v>1</v>
      </c>
      <c r="D27" s="90">
        <v>6050</v>
      </c>
      <c r="E27" s="93" t="s">
        <v>30</v>
      </c>
      <c r="F27" s="99" t="s">
        <v>24</v>
      </c>
      <c r="G27" s="101">
        <v>64660</v>
      </c>
      <c r="H27" s="25">
        <v>54660</v>
      </c>
      <c r="I27" s="76"/>
      <c r="J27" s="25"/>
      <c r="K27" s="76"/>
      <c r="L27" s="25"/>
      <c r="M27" s="76"/>
    </row>
    <row r="28" spans="2:13" s="3" customFormat="1" ht="4.5" customHeight="1">
      <c r="B28" s="91"/>
      <c r="C28" s="75"/>
      <c r="D28" s="91"/>
      <c r="E28" s="94"/>
      <c r="F28" s="100"/>
      <c r="G28" s="91"/>
      <c r="H28" s="26"/>
      <c r="I28" s="77"/>
      <c r="J28" s="26"/>
      <c r="K28" s="77"/>
      <c r="L28" s="26"/>
      <c r="M28" s="77"/>
    </row>
    <row r="29" spans="2:13" ht="9" customHeight="1">
      <c r="B29" s="75">
        <v>8</v>
      </c>
      <c r="C29" s="85" t="s">
        <v>1</v>
      </c>
      <c r="D29" s="90">
        <v>6050</v>
      </c>
      <c r="E29" s="93" t="s">
        <v>62</v>
      </c>
      <c r="F29" s="99" t="s">
        <v>37</v>
      </c>
      <c r="G29" s="101">
        <v>1100000</v>
      </c>
      <c r="H29" s="25">
        <v>100000</v>
      </c>
      <c r="I29" s="76"/>
      <c r="J29" s="25">
        <v>1000000</v>
      </c>
      <c r="K29" s="76"/>
      <c r="L29" s="25"/>
      <c r="M29" s="76"/>
    </row>
    <row r="30" spans="2:13" ht="4.5" customHeight="1">
      <c r="B30" s="75"/>
      <c r="C30" s="75"/>
      <c r="D30" s="91"/>
      <c r="E30" s="94"/>
      <c r="F30" s="100"/>
      <c r="G30" s="91"/>
      <c r="H30" s="26"/>
      <c r="I30" s="77"/>
      <c r="J30" s="26"/>
      <c r="K30" s="77"/>
      <c r="L30" s="26"/>
      <c r="M30" s="77"/>
    </row>
    <row r="31" spans="2:13" ht="9" customHeight="1">
      <c r="B31" s="75">
        <v>9</v>
      </c>
      <c r="C31" s="85" t="s">
        <v>1</v>
      </c>
      <c r="D31" s="90">
        <v>6050</v>
      </c>
      <c r="E31" s="103" t="s">
        <v>67</v>
      </c>
      <c r="F31" s="99" t="s">
        <v>37</v>
      </c>
      <c r="G31" s="101">
        <v>83686255</v>
      </c>
      <c r="H31" s="25">
        <v>1600000</v>
      </c>
      <c r="I31" s="76"/>
      <c r="J31" s="25">
        <v>24620400</v>
      </c>
      <c r="K31" s="76"/>
      <c r="L31" s="25">
        <v>16134400</v>
      </c>
      <c r="M31" s="25">
        <v>16669500</v>
      </c>
    </row>
    <row r="32" spans="2:13" ht="9" customHeight="1">
      <c r="B32" s="75"/>
      <c r="C32" s="75"/>
      <c r="D32" s="91"/>
      <c r="E32" s="103"/>
      <c r="F32" s="100"/>
      <c r="G32" s="91"/>
      <c r="H32" s="26"/>
      <c r="I32" s="77"/>
      <c r="J32" s="26">
        <v>8250000</v>
      </c>
      <c r="K32" s="77"/>
      <c r="L32" s="26">
        <v>8000000</v>
      </c>
      <c r="M32" s="26">
        <v>8000000</v>
      </c>
    </row>
    <row r="33" spans="2:13" ht="12" customHeight="1">
      <c r="B33" s="21"/>
      <c r="C33" s="104"/>
      <c r="D33" s="22"/>
      <c r="E33" s="149" t="s">
        <v>44</v>
      </c>
      <c r="F33" s="104" t="s">
        <v>53</v>
      </c>
      <c r="G33" s="127">
        <f>SUM(G35:G62)</f>
        <v>11367830</v>
      </c>
      <c r="H33" s="28">
        <f>H35+H37+H39+H41+H43+H45+H47+H49+H51+H53+H55+H57+H59+H61</f>
        <v>3428910</v>
      </c>
      <c r="I33" s="28">
        <f>I35+I37+I39+I41+I43+I45+I47+I49+I51+I53+I55+I57+I59+I61</f>
        <v>0</v>
      </c>
      <c r="J33" s="28">
        <f>J35+J37+J39+J41+J43+J45+J47+J49+J51+J53+J55+J57+J59+J61</f>
        <v>7150000</v>
      </c>
      <c r="K33" s="56"/>
      <c r="L33" s="56"/>
      <c r="M33" s="56"/>
    </row>
    <row r="34" spans="2:13" ht="9" customHeight="1">
      <c r="B34" s="23"/>
      <c r="C34" s="105"/>
      <c r="D34" s="24"/>
      <c r="E34" s="150"/>
      <c r="F34" s="105"/>
      <c r="G34" s="83"/>
      <c r="H34" s="29"/>
      <c r="I34" s="55"/>
      <c r="J34" s="55"/>
      <c r="K34" s="55"/>
      <c r="L34" s="55"/>
      <c r="M34" s="55"/>
    </row>
    <row r="35" spans="2:13" ht="11.25" customHeight="1">
      <c r="B35" s="90">
        <v>10</v>
      </c>
      <c r="C35" s="92">
        <v>60016</v>
      </c>
      <c r="D35" s="92">
        <v>6050</v>
      </c>
      <c r="E35" s="97" t="s">
        <v>52</v>
      </c>
      <c r="F35" s="95" t="s">
        <v>37</v>
      </c>
      <c r="G35" s="88">
        <v>955000</v>
      </c>
      <c r="H35" s="25">
        <v>555000</v>
      </c>
      <c r="I35" s="53"/>
      <c r="J35" s="65">
        <v>400000</v>
      </c>
      <c r="K35" s="53"/>
      <c r="L35" s="53"/>
      <c r="M35" s="53"/>
    </row>
    <row r="36" spans="2:13" ht="3.75" customHeight="1">
      <c r="B36" s="91"/>
      <c r="C36" s="89"/>
      <c r="D36" s="89"/>
      <c r="E36" s="98"/>
      <c r="F36" s="96"/>
      <c r="G36" s="89"/>
      <c r="H36" s="26"/>
      <c r="I36" s="54"/>
      <c r="J36" s="64"/>
      <c r="K36" s="54"/>
      <c r="L36" s="54"/>
      <c r="M36" s="54"/>
    </row>
    <row r="37" spans="2:13" ht="9.75" customHeight="1">
      <c r="B37" s="90">
        <v>11</v>
      </c>
      <c r="C37" s="92">
        <v>60016</v>
      </c>
      <c r="D37" s="92">
        <v>6050</v>
      </c>
      <c r="E37" s="97" t="s">
        <v>63</v>
      </c>
      <c r="F37" s="95" t="s">
        <v>37</v>
      </c>
      <c r="G37" s="88">
        <v>1850000</v>
      </c>
      <c r="H37" s="25">
        <v>850000</v>
      </c>
      <c r="I37" s="70"/>
      <c r="J37" s="65">
        <v>1000000</v>
      </c>
      <c r="K37" s="70"/>
      <c r="L37" s="70"/>
      <c r="M37" s="70"/>
    </row>
    <row r="38" spans="2:13" ht="7.5" customHeight="1">
      <c r="B38" s="91"/>
      <c r="C38" s="89"/>
      <c r="D38" s="89"/>
      <c r="E38" s="98"/>
      <c r="F38" s="96"/>
      <c r="G38" s="89"/>
      <c r="H38" s="26"/>
      <c r="I38" s="70"/>
      <c r="J38" s="64"/>
      <c r="K38" s="70"/>
      <c r="L38" s="70"/>
      <c r="M38" s="70"/>
    </row>
    <row r="39" spans="2:20" ht="8.25" customHeight="1">
      <c r="B39" s="92">
        <v>12</v>
      </c>
      <c r="C39" s="92">
        <v>60016</v>
      </c>
      <c r="D39" s="92">
        <v>6050</v>
      </c>
      <c r="E39" s="93" t="s">
        <v>38</v>
      </c>
      <c r="F39" s="99" t="s">
        <v>24</v>
      </c>
      <c r="G39" s="101">
        <v>225186</v>
      </c>
      <c r="H39" s="25">
        <v>150000</v>
      </c>
      <c r="I39" s="53"/>
      <c r="J39" s="70"/>
      <c r="K39" s="53"/>
      <c r="L39" s="53"/>
      <c r="M39" s="53"/>
      <c r="N39" s="86"/>
      <c r="O39" s="86"/>
      <c r="P39" s="86"/>
      <c r="Q39" s="86"/>
      <c r="R39" s="86"/>
      <c r="S39" s="86"/>
      <c r="T39" s="86"/>
    </row>
    <row r="40" spans="2:20" ht="4.5" customHeight="1">
      <c r="B40" s="89"/>
      <c r="C40" s="89"/>
      <c r="D40" s="89"/>
      <c r="E40" s="94"/>
      <c r="F40" s="100"/>
      <c r="G40" s="102"/>
      <c r="H40" s="26"/>
      <c r="I40" s="54"/>
      <c r="J40" s="70"/>
      <c r="K40" s="70"/>
      <c r="L40" s="70"/>
      <c r="M40" s="70"/>
      <c r="N40" s="87"/>
      <c r="O40" s="87"/>
      <c r="P40" s="87"/>
      <c r="Q40" s="87"/>
      <c r="R40" s="87"/>
      <c r="S40" s="87"/>
      <c r="T40" s="87"/>
    </row>
    <row r="41" spans="2:20" ht="9.75" customHeight="1">
      <c r="B41" s="90">
        <v>13</v>
      </c>
      <c r="C41" s="92">
        <v>60016</v>
      </c>
      <c r="D41" s="92">
        <v>6050</v>
      </c>
      <c r="E41" s="93" t="s">
        <v>39</v>
      </c>
      <c r="F41" s="99" t="s">
        <v>24</v>
      </c>
      <c r="G41" s="101">
        <v>191070</v>
      </c>
      <c r="H41" s="25">
        <v>185000</v>
      </c>
      <c r="I41" s="53"/>
      <c r="J41" s="53"/>
      <c r="K41" s="53"/>
      <c r="L41" s="53"/>
      <c r="M41" s="53"/>
      <c r="N41" s="87"/>
      <c r="O41" s="87"/>
      <c r="P41" s="87"/>
      <c r="Q41" s="87"/>
      <c r="R41" s="87"/>
      <c r="S41" s="87"/>
      <c r="T41" s="87"/>
    </row>
    <row r="42" spans="2:20" ht="6" customHeight="1">
      <c r="B42" s="91"/>
      <c r="C42" s="89"/>
      <c r="D42" s="89"/>
      <c r="E42" s="94"/>
      <c r="F42" s="100"/>
      <c r="G42" s="102"/>
      <c r="H42" s="26"/>
      <c r="I42" s="54"/>
      <c r="J42" s="54"/>
      <c r="K42" s="54"/>
      <c r="L42" s="54"/>
      <c r="M42" s="54"/>
      <c r="N42" s="87"/>
      <c r="O42" s="87"/>
      <c r="P42" s="87"/>
      <c r="Q42" s="87"/>
      <c r="R42" s="87"/>
      <c r="S42" s="87"/>
      <c r="T42" s="87"/>
    </row>
    <row r="43" spans="2:13" ht="9.75" customHeight="1">
      <c r="B43" s="92">
        <v>14</v>
      </c>
      <c r="C43" s="92">
        <v>60016</v>
      </c>
      <c r="D43" s="92">
        <v>6050</v>
      </c>
      <c r="E43" s="97" t="s">
        <v>36</v>
      </c>
      <c r="F43" s="95" t="s">
        <v>15</v>
      </c>
      <c r="G43" s="88">
        <v>1066574</v>
      </c>
      <c r="H43" s="25">
        <v>348910</v>
      </c>
      <c r="I43" s="53"/>
      <c r="J43" s="53"/>
      <c r="K43" s="53"/>
      <c r="L43" s="53"/>
      <c r="M43" s="53"/>
    </row>
    <row r="44" spans="2:13" ht="6" customHeight="1">
      <c r="B44" s="89"/>
      <c r="C44" s="89"/>
      <c r="D44" s="89"/>
      <c r="E44" s="98"/>
      <c r="F44" s="96"/>
      <c r="G44" s="89"/>
      <c r="H44" s="26"/>
      <c r="I44" s="54"/>
      <c r="J44" s="54"/>
      <c r="K44" s="54"/>
      <c r="L44" s="54"/>
      <c r="M44" s="54"/>
    </row>
    <row r="45" spans="2:13" ht="9" customHeight="1">
      <c r="B45" s="90">
        <v>15</v>
      </c>
      <c r="C45" s="92">
        <v>60016</v>
      </c>
      <c r="D45" s="92">
        <v>6050</v>
      </c>
      <c r="E45" s="93" t="s">
        <v>75</v>
      </c>
      <c r="F45" s="95" t="s">
        <v>37</v>
      </c>
      <c r="G45" s="88">
        <v>1270000</v>
      </c>
      <c r="H45" s="25">
        <v>30000</v>
      </c>
      <c r="I45" s="53"/>
      <c r="J45" s="65">
        <v>1250000</v>
      </c>
      <c r="K45" s="53"/>
      <c r="L45" s="53"/>
      <c r="M45" s="53"/>
    </row>
    <row r="46" spans="2:13" ht="7.5" customHeight="1">
      <c r="B46" s="91"/>
      <c r="C46" s="89"/>
      <c r="D46" s="89"/>
      <c r="E46" s="94"/>
      <c r="F46" s="96"/>
      <c r="G46" s="89"/>
      <c r="H46" s="26"/>
      <c r="I46" s="54"/>
      <c r="J46" s="64"/>
      <c r="K46" s="54"/>
      <c r="L46" s="54"/>
      <c r="M46" s="54"/>
    </row>
    <row r="47" spans="2:13" ht="9.75" customHeight="1">
      <c r="B47" s="92">
        <v>16</v>
      </c>
      <c r="C47" s="92">
        <v>60016</v>
      </c>
      <c r="D47" s="92">
        <v>6050</v>
      </c>
      <c r="E47" s="93" t="s">
        <v>64</v>
      </c>
      <c r="F47" s="95" t="s">
        <v>37</v>
      </c>
      <c r="G47" s="88">
        <v>720000</v>
      </c>
      <c r="H47" s="25">
        <v>220000</v>
      </c>
      <c r="I47" s="53"/>
      <c r="J47" s="65">
        <v>500000</v>
      </c>
      <c r="K47" s="70"/>
      <c r="L47" s="70"/>
      <c r="M47" s="70"/>
    </row>
    <row r="48" spans="2:13" ht="7.5" customHeight="1">
      <c r="B48" s="89"/>
      <c r="C48" s="89"/>
      <c r="D48" s="89"/>
      <c r="E48" s="94"/>
      <c r="F48" s="96"/>
      <c r="G48" s="89"/>
      <c r="H48" s="26"/>
      <c r="I48" s="54"/>
      <c r="J48" s="64"/>
      <c r="K48" s="70"/>
      <c r="L48" s="70"/>
      <c r="M48" s="70"/>
    </row>
    <row r="49" spans="2:13" ht="9.75" customHeight="1">
      <c r="B49" s="90">
        <v>17</v>
      </c>
      <c r="C49" s="92">
        <v>60016</v>
      </c>
      <c r="D49" s="92">
        <v>6050</v>
      </c>
      <c r="E49" s="93" t="s">
        <v>56</v>
      </c>
      <c r="F49" s="95" t="s">
        <v>37</v>
      </c>
      <c r="G49" s="101">
        <v>800000</v>
      </c>
      <c r="H49" s="25">
        <v>400000</v>
      </c>
      <c r="I49" s="53"/>
      <c r="J49" s="65">
        <v>400000</v>
      </c>
      <c r="K49" s="53"/>
      <c r="L49" s="53"/>
      <c r="M49" s="53"/>
    </row>
    <row r="50" spans="2:13" ht="5.25" customHeight="1">
      <c r="B50" s="91"/>
      <c r="C50" s="89"/>
      <c r="D50" s="89"/>
      <c r="E50" s="94"/>
      <c r="F50" s="96"/>
      <c r="G50" s="91"/>
      <c r="H50" s="26"/>
      <c r="I50" s="54"/>
      <c r="J50" s="64"/>
      <c r="K50" s="70"/>
      <c r="L50" s="70"/>
      <c r="M50" s="70"/>
    </row>
    <row r="51" spans="2:13" ht="9.75" customHeight="1">
      <c r="B51" s="92">
        <v>18</v>
      </c>
      <c r="C51" s="92">
        <v>60016</v>
      </c>
      <c r="D51" s="92">
        <v>6050</v>
      </c>
      <c r="E51" s="93" t="s">
        <v>59</v>
      </c>
      <c r="F51" s="95" t="s">
        <v>37</v>
      </c>
      <c r="G51" s="88">
        <v>1140000</v>
      </c>
      <c r="H51" s="25">
        <v>40000</v>
      </c>
      <c r="I51" s="53"/>
      <c r="J51" s="65">
        <v>1100000</v>
      </c>
      <c r="K51" s="70"/>
      <c r="L51" s="70"/>
      <c r="M51" s="70"/>
    </row>
    <row r="52" spans="2:13" ht="5.25" customHeight="1">
      <c r="B52" s="89"/>
      <c r="C52" s="89"/>
      <c r="D52" s="89"/>
      <c r="E52" s="94"/>
      <c r="F52" s="96"/>
      <c r="G52" s="89"/>
      <c r="H52" s="26"/>
      <c r="I52" s="54"/>
      <c r="J52" s="64"/>
      <c r="K52" s="70"/>
      <c r="L52" s="70"/>
      <c r="M52" s="70"/>
    </row>
    <row r="53" spans="2:13" ht="8.25" customHeight="1">
      <c r="B53" s="90">
        <v>19</v>
      </c>
      <c r="C53" s="92">
        <v>60016</v>
      </c>
      <c r="D53" s="92">
        <v>6050</v>
      </c>
      <c r="E53" s="93" t="s">
        <v>57</v>
      </c>
      <c r="F53" s="95" t="s">
        <v>37</v>
      </c>
      <c r="G53" s="88">
        <v>700000</v>
      </c>
      <c r="H53" s="25">
        <v>350000</v>
      </c>
      <c r="I53" s="53"/>
      <c r="J53" s="65">
        <v>350000</v>
      </c>
      <c r="K53" s="53"/>
      <c r="L53" s="53"/>
      <c r="M53" s="53"/>
    </row>
    <row r="54" spans="2:13" ht="3.75" customHeight="1">
      <c r="B54" s="91"/>
      <c r="C54" s="89"/>
      <c r="D54" s="89"/>
      <c r="E54" s="94"/>
      <c r="F54" s="96"/>
      <c r="G54" s="89"/>
      <c r="H54" s="26"/>
      <c r="I54" s="54"/>
      <c r="J54" s="64"/>
      <c r="K54" s="54"/>
      <c r="L54" s="54"/>
      <c r="M54" s="54"/>
    </row>
    <row r="55" spans="2:13" ht="10.5" customHeight="1">
      <c r="B55" s="92">
        <v>20</v>
      </c>
      <c r="C55" s="92">
        <v>60016</v>
      </c>
      <c r="D55" s="92">
        <v>6050</v>
      </c>
      <c r="E55" s="93" t="s">
        <v>68</v>
      </c>
      <c r="F55" s="95" t="s">
        <v>37</v>
      </c>
      <c r="G55" s="88">
        <v>1130000</v>
      </c>
      <c r="H55" s="25">
        <v>30000</v>
      </c>
      <c r="I55" s="53"/>
      <c r="J55" s="65">
        <v>1100000</v>
      </c>
      <c r="K55" s="70"/>
      <c r="L55" s="70"/>
      <c r="M55" s="70"/>
    </row>
    <row r="56" spans="2:13" ht="4.5" customHeight="1">
      <c r="B56" s="89"/>
      <c r="C56" s="89"/>
      <c r="D56" s="89"/>
      <c r="E56" s="94"/>
      <c r="F56" s="96"/>
      <c r="G56" s="89"/>
      <c r="H56" s="26"/>
      <c r="I56" s="54"/>
      <c r="J56" s="64"/>
      <c r="K56" s="70"/>
      <c r="L56" s="70"/>
      <c r="M56" s="70"/>
    </row>
    <row r="57" spans="2:13" ht="7.5" customHeight="1">
      <c r="B57" s="90">
        <v>21</v>
      </c>
      <c r="C57" s="92">
        <v>60016</v>
      </c>
      <c r="D57" s="92">
        <v>6050</v>
      </c>
      <c r="E57" s="93" t="s">
        <v>76</v>
      </c>
      <c r="F57" s="95" t="s">
        <v>37</v>
      </c>
      <c r="G57" s="88">
        <v>550000</v>
      </c>
      <c r="H57" s="25">
        <v>200000</v>
      </c>
      <c r="I57" s="53"/>
      <c r="J57" s="65">
        <v>350000</v>
      </c>
      <c r="K57" s="70"/>
      <c r="L57" s="70"/>
      <c r="M57" s="70"/>
    </row>
    <row r="58" spans="2:13" ht="4.5" customHeight="1">
      <c r="B58" s="91"/>
      <c r="C58" s="89"/>
      <c r="D58" s="89"/>
      <c r="E58" s="94"/>
      <c r="F58" s="96"/>
      <c r="G58" s="89"/>
      <c r="H58" s="26"/>
      <c r="I58" s="54"/>
      <c r="J58" s="64"/>
      <c r="K58" s="70"/>
      <c r="L58" s="70"/>
      <c r="M58" s="70"/>
    </row>
    <row r="59" spans="2:13" ht="9.75" customHeight="1">
      <c r="B59" s="92">
        <v>22</v>
      </c>
      <c r="C59" s="92">
        <v>60016</v>
      </c>
      <c r="D59" s="92">
        <v>6050</v>
      </c>
      <c r="E59" s="93" t="s">
        <v>69</v>
      </c>
      <c r="F59" s="95" t="s">
        <v>37</v>
      </c>
      <c r="G59" s="88">
        <v>330000</v>
      </c>
      <c r="H59" s="25">
        <v>30000</v>
      </c>
      <c r="I59" s="53"/>
      <c r="J59" s="65">
        <v>300000</v>
      </c>
      <c r="K59" s="53"/>
      <c r="L59" s="53"/>
      <c r="M59" s="53"/>
    </row>
    <row r="60" spans="2:13" ht="8.25" customHeight="1">
      <c r="B60" s="89"/>
      <c r="C60" s="89"/>
      <c r="D60" s="89"/>
      <c r="E60" s="94"/>
      <c r="F60" s="96"/>
      <c r="G60" s="89"/>
      <c r="H60" s="26"/>
      <c r="I60" s="54"/>
      <c r="J60" s="64"/>
      <c r="K60" s="54"/>
      <c r="L60" s="54"/>
      <c r="M60" s="54"/>
    </row>
    <row r="61" spans="2:13" ht="9" customHeight="1">
      <c r="B61" s="90">
        <v>23</v>
      </c>
      <c r="C61" s="92">
        <v>60016</v>
      </c>
      <c r="D61" s="92">
        <v>6050</v>
      </c>
      <c r="E61" s="93" t="s">
        <v>60</v>
      </c>
      <c r="F61" s="95" t="s">
        <v>37</v>
      </c>
      <c r="G61" s="88">
        <v>440000</v>
      </c>
      <c r="H61" s="25">
        <v>40000</v>
      </c>
      <c r="I61" s="53"/>
      <c r="J61" s="65">
        <v>400000</v>
      </c>
      <c r="K61" s="53"/>
      <c r="L61" s="53"/>
      <c r="M61" s="53"/>
    </row>
    <row r="62" spans="2:13" ht="6" customHeight="1">
      <c r="B62" s="91"/>
      <c r="C62" s="89"/>
      <c r="D62" s="89"/>
      <c r="E62" s="94"/>
      <c r="F62" s="96"/>
      <c r="G62" s="89"/>
      <c r="H62" s="26"/>
      <c r="I62" s="54"/>
      <c r="J62" s="64"/>
      <c r="K62" s="54"/>
      <c r="L62" s="54"/>
      <c r="M62" s="54"/>
    </row>
    <row r="63" spans="2:13" ht="10.5" customHeight="1">
      <c r="B63" s="134" t="s">
        <v>2</v>
      </c>
      <c r="C63" s="81" t="s">
        <v>3</v>
      </c>
      <c r="D63" s="129" t="s">
        <v>4</v>
      </c>
      <c r="E63" s="143" t="s">
        <v>5</v>
      </c>
      <c r="F63" s="99" t="s">
        <v>9</v>
      </c>
      <c r="G63" s="81" t="s">
        <v>12</v>
      </c>
      <c r="H63" s="135" t="s">
        <v>6</v>
      </c>
      <c r="I63" s="136"/>
      <c r="J63" s="136"/>
      <c r="K63" s="136"/>
      <c r="L63" s="136"/>
      <c r="M63" s="136"/>
    </row>
    <row r="64" spans="2:13" ht="10.5" customHeight="1">
      <c r="B64" s="134"/>
      <c r="C64" s="81"/>
      <c r="D64" s="130"/>
      <c r="E64" s="144"/>
      <c r="F64" s="142"/>
      <c r="G64" s="81"/>
      <c r="H64" s="131">
        <v>2006</v>
      </c>
      <c r="I64" s="131"/>
      <c r="J64" s="131">
        <v>2007</v>
      </c>
      <c r="K64" s="131"/>
      <c r="L64" s="72">
        <v>2008</v>
      </c>
      <c r="M64" s="72">
        <v>2009</v>
      </c>
    </row>
    <row r="65" spans="2:13" ht="14.25" customHeight="1">
      <c r="B65" s="134"/>
      <c r="C65" s="81"/>
      <c r="D65" s="130"/>
      <c r="E65" s="145" t="s">
        <v>40</v>
      </c>
      <c r="F65" s="142"/>
      <c r="G65" s="81"/>
      <c r="H65" s="13" t="s">
        <v>8</v>
      </c>
      <c r="I65" s="81" t="s">
        <v>7</v>
      </c>
      <c r="J65" s="13" t="s">
        <v>8</v>
      </c>
      <c r="K65" s="81" t="s">
        <v>7</v>
      </c>
      <c r="L65" s="13" t="s">
        <v>8</v>
      </c>
      <c r="M65" s="13" t="s">
        <v>8</v>
      </c>
    </row>
    <row r="66" spans="2:13" ht="14.25" customHeight="1">
      <c r="B66" s="134"/>
      <c r="C66" s="81"/>
      <c r="D66" s="159"/>
      <c r="E66" s="100"/>
      <c r="F66" s="100"/>
      <c r="G66" s="81"/>
      <c r="H66" s="13" t="s">
        <v>32</v>
      </c>
      <c r="I66" s="81"/>
      <c r="J66" s="13" t="s">
        <v>32</v>
      </c>
      <c r="K66" s="81"/>
      <c r="L66" s="13" t="s">
        <v>32</v>
      </c>
      <c r="M66" s="13" t="s">
        <v>32</v>
      </c>
    </row>
    <row r="67" spans="2:13" ht="5.25" customHeight="1" thickBot="1">
      <c r="B67" s="6">
        <v>1</v>
      </c>
      <c r="C67" s="6">
        <v>2</v>
      </c>
      <c r="D67" s="6">
        <v>3</v>
      </c>
      <c r="E67" s="6">
        <v>4</v>
      </c>
      <c r="F67" s="7">
        <v>5</v>
      </c>
      <c r="G67" s="7">
        <v>6</v>
      </c>
      <c r="H67" s="8">
        <v>7</v>
      </c>
      <c r="I67" s="8">
        <v>8</v>
      </c>
      <c r="J67" s="8">
        <v>9</v>
      </c>
      <c r="K67" s="8">
        <v>10</v>
      </c>
      <c r="L67" s="8">
        <v>11</v>
      </c>
      <c r="M67" s="8">
        <v>12</v>
      </c>
    </row>
    <row r="68" spans="1:13" s="3" customFormat="1" ht="9.75" customHeight="1" thickTop="1">
      <c r="A68" s="38"/>
      <c r="B68" s="21"/>
      <c r="C68" s="104"/>
      <c r="D68" s="22"/>
      <c r="E68" s="147" t="s">
        <v>42</v>
      </c>
      <c r="F68" s="104" t="s">
        <v>54</v>
      </c>
      <c r="G68" s="127">
        <f>SUM(G70:G81)</f>
        <v>9556174</v>
      </c>
      <c r="H68" s="28">
        <f>H70+H72+H74+H76+H78+H80</f>
        <v>5714965</v>
      </c>
      <c r="I68" s="28">
        <f>I70+I72+I74+I76+I78+I80</f>
        <v>0</v>
      </c>
      <c r="J68" s="28">
        <f>J70+J72+J74+J76+J78+J80</f>
        <v>1416372</v>
      </c>
      <c r="K68" s="69"/>
      <c r="L68" s="68">
        <f>L76</f>
        <v>2000000</v>
      </c>
      <c r="M68" s="56"/>
    </row>
    <row r="69" spans="1:13" s="3" customFormat="1" ht="4.5" customHeight="1">
      <c r="A69" s="38"/>
      <c r="B69" s="23"/>
      <c r="C69" s="105"/>
      <c r="D69" s="24"/>
      <c r="E69" s="148"/>
      <c r="F69" s="105"/>
      <c r="G69" s="83"/>
      <c r="H69" s="29"/>
      <c r="I69" s="55"/>
      <c r="J69" s="67"/>
      <c r="K69" s="55"/>
      <c r="L69" s="67"/>
      <c r="M69" s="55"/>
    </row>
    <row r="70" spans="1:13" s="3" customFormat="1" ht="9" customHeight="1">
      <c r="A70" s="38"/>
      <c r="B70" s="92">
        <v>24</v>
      </c>
      <c r="C70" s="92">
        <v>70005</v>
      </c>
      <c r="D70" s="92">
        <v>6050</v>
      </c>
      <c r="E70" s="97" t="s">
        <v>13</v>
      </c>
      <c r="F70" s="95" t="s">
        <v>15</v>
      </c>
      <c r="G70" s="88">
        <v>2685043</v>
      </c>
      <c r="H70" s="25">
        <v>2468000</v>
      </c>
      <c r="I70" s="53"/>
      <c r="J70" s="53"/>
      <c r="K70" s="53"/>
      <c r="L70" s="53"/>
      <c r="M70" s="53"/>
    </row>
    <row r="71" spans="1:13" s="3" customFormat="1" ht="6" customHeight="1">
      <c r="A71" s="38"/>
      <c r="B71" s="89"/>
      <c r="C71" s="89"/>
      <c r="D71" s="89"/>
      <c r="E71" s="98"/>
      <c r="F71" s="96"/>
      <c r="G71" s="89"/>
      <c r="H71" s="26"/>
      <c r="I71" s="54"/>
      <c r="J71" s="54"/>
      <c r="K71" s="54"/>
      <c r="L71" s="54"/>
      <c r="M71" s="54"/>
    </row>
    <row r="72" spans="1:13" s="3" customFormat="1" ht="12" customHeight="1">
      <c r="A72" s="38"/>
      <c r="B72" s="92">
        <v>25</v>
      </c>
      <c r="C72" s="92">
        <v>70005</v>
      </c>
      <c r="D72" s="92">
        <v>6050</v>
      </c>
      <c r="E72" s="97" t="s">
        <v>14</v>
      </c>
      <c r="F72" s="95" t="s">
        <v>15</v>
      </c>
      <c r="G72" s="88">
        <v>3199253</v>
      </c>
      <c r="H72" s="25">
        <v>2991459</v>
      </c>
      <c r="I72" s="53"/>
      <c r="J72" s="53"/>
      <c r="K72" s="53"/>
      <c r="L72" s="53"/>
      <c r="M72" s="53"/>
    </row>
    <row r="73" spans="1:13" s="3" customFormat="1" ht="5.25" customHeight="1">
      <c r="A73" s="38"/>
      <c r="B73" s="89"/>
      <c r="C73" s="89"/>
      <c r="D73" s="89"/>
      <c r="E73" s="98"/>
      <c r="F73" s="96"/>
      <c r="G73" s="89"/>
      <c r="H73" s="26"/>
      <c r="I73" s="54"/>
      <c r="J73" s="54"/>
      <c r="K73" s="54"/>
      <c r="L73" s="54"/>
      <c r="M73" s="54"/>
    </row>
    <row r="74" spans="1:13" s="3" customFormat="1" ht="10.5" customHeight="1">
      <c r="A74" s="38"/>
      <c r="B74" s="92">
        <v>26</v>
      </c>
      <c r="C74" s="92">
        <v>70005</v>
      </c>
      <c r="D74" s="92">
        <v>6050</v>
      </c>
      <c r="E74" s="97" t="s">
        <v>61</v>
      </c>
      <c r="F74" s="95" t="s">
        <v>37</v>
      </c>
      <c r="G74" s="88">
        <v>830000</v>
      </c>
      <c r="H74" s="25">
        <v>110000</v>
      </c>
      <c r="I74" s="53"/>
      <c r="J74" s="65">
        <v>720000</v>
      </c>
      <c r="K74" s="70"/>
      <c r="L74" s="70"/>
      <c r="M74" s="70"/>
    </row>
    <row r="75" spans="1:13" s="3" customFormat="1" ht="5.25" customHeight="1">
      <c r="A75" s="38"/>
      <c r="B75" s="89"/>
      <c r="C75" s="89"/>
      <c r="D75" s="89"/>
      <c r="E75" s="98"/>
      <c r="F75" s="84"/>
      <c r="G75" s="89"/>
      <c r="H75" s="26"/>
      <c r="I75" s="54"/>
      <c r="J75" s="64"/>
      <c r="K75" s="70"/>
      <c r="L75" s="70"/>
      <c r="M75" s="70"/>
    </row>
    <row r="76" spans="1:13" s="3" customFormat="1" ht="12.75" customHeight="1">
      <c r="A76" s="38"/>
      <c r="B76" s="92">
        <v>27</v>
      </c>
      <c r="C76" s="92">
        <v>70005</v>
      </c>
      <c r="D76" s="92">
        <v>6050</v>
      </c>
      <c r="E76" s="97" t="s">
        <v>46</v>
      </c>
      <c r="F76" s="95" t="s">
        <v>47</v>
      </c>
      <c r="G76" s="88">
        <v>2600000</v>
      </c>
      <c r="H76" s="25">
        <v>100000</v>
      </c>
      <c r="I76" s="53"/>
      <c r="J76" s="65">
        <v>500000</v>
      </c>
      <c r="K76" s="66"/>
      <c r="L76" s="65">
        <v>2000000</v>
      </c>
      <c r="M76" s="53"/>
    </row>
    <row r="77" spans="1:13" s="3" customFormat="1" ht="7.5" customHeight="1">
      <c r="A77" s="38"/>
      <c r="B77" s="89"/>
      <c r="C77" s="89"/>
      <c r="D77" s="89"/>
      <c r="E77" s="98"/>
      <c r="F77" s="96"/>
      <c r="G77" s="89"/>
      <c r="H77" s="26"/>
      <c r="I77" s="54"/>
      <c r="J77" s="64"/>
      <c r="K77" s="54"/>
      <c r="L77" s="64"/>
      <c r="M77" s="54"/>
    </row>
    <row r="78" spans="1:13" s="3" customFormat="1" ht="8.25" customHeight="1">
      <c r="A78" s="38"/>
      <c r="B78" s="92">
        <v>28</v>
      </c>
      <c r="C78" s="92">
        <v>75023</v>
      </c>
      <c r="D78" s="92">
        <v>6050</v>
      </c>
      <c r="E78" s="97" t="s">
        <v>51</v>
      </c>
      <c r="F78" s="95" t="s">
        <v>37</v>
      </c>
      <c r="G78" s="88">
        <v>146474</v>
      </c>
      <c r="H78" s="25">
        <v>26474</v>
      </c>
      <c r="I78" s="53"/>
      <c r="J78" s="65">
        <v>120000</v>
      </c>
      <c r="K78" s="70"/>
      <c r="L78" s="70"/>
      <c r="M78" s="70"/>
    </row>
    <row r="79" spans="1:13" s="3" customFormat="1" ht="8.25" customHeight="1">
      <c r="A79" s="38"/>
      <c r="B79" s="89"/>
      <c r="C79" s="89"/>
      <c r="D79" s="89"/>
      <c r="E79" s="98"/>
      <c r="F79" s="96"/>
      <c r="G79" s="89"/>
      <c r="H79" s="26"/>
      <c r="I79" s="54"/>
      <c r="J79" s="64"/>
      <c r="K79" s="70"/>
      <c r="L79" s="70"/>
      <c r="M79" s="70"/>
    </row>
    <row r="80" spans="1:13" s="3" customFormat="1" ht="11.25" customHeight="1">
      <c r="A80" s="38"/>
      <c r="B80" s="92">
        <v>29</v>
      </c>
      <c r="C80" s="92">
        <v>85121</v>
      </c>
      <c r="D80" s="92">
        <v>6050</v>
      </c>
      <c r="E80" s="97" t="s">
        <v>58</v>
      </c>
      <c r="F80" s="95" t="s">
        <v>37</v>
      </c>
      <c r="G80" s="88">
        <v>95404</v>
      </c>
      <c r="H80" s="25">
        <v>19032</v>
      </c>
      <c r="I80" s="53"/>
      <c r="J80" s="65">
        <v>76372</v>
      </c>
      <c r="K80" s="53"/>
      <c r="L80" s="53"/>
      <c r="M80" s="53"/>
    </row>
    <row r="81" spans="1:13" s="3" customFormat="1" ht="10.5" customHeight="1">
      <c r="A81" s="38"/>
      <c r="B81" s="89"/>
      <c r="C81" s="89"/>
      <c r="D81" s="89"/>
      <c r="E81" s="98"/>
      <c r="F81" s="84"/>
      <c r="G81" s="89"/>
      <c r="H81" s="26"/>
      <c r="I81" s="54"/>
      <c r="J81" s="64"/>
      <c r="K81" s="54"/>
      <c r="L81" s="54"/>
      <c r="M81" s="54"/>
    </row>
    <row r="82" spans="2:13" s="3" customFormat="1" ht="12.75" customHeight="1">
      <c r="B82" s="21"/>
      <c r="C82" s="146"/>
      <c r="D82" s="22"/>
      <c r="E82" s="158" t="s">
        <v>45</v>
      </c>
      <c r="F82" s="104" t="s">
        <v>34</v>
      </c>
      <c r="G82" s="82">
        <f>SUM(G84:G97)</f>
        <v>17327341</v>
      </c>
      <c r="H82" s="35">
        <f>H84+H86+H88+H90+H92+H94+H96</f>
        <v>2891109</v>
      </c>
      <c r="I82" s="125">
        <v>300000</v>
      </c>
      <c r="J82" s="35">
        <f>J88+J90+J92+J94+J96</f>
        <v>8700000</v>
      </c>
      <c r="K82" s="125"/>
      <c r="L82" s="35">
        <f>L88</f>
        <v>5000000</v>
      </c>
      <c r="M82" s="125"/>
    </row>
    <row r="83" spans="2:13" s="3" customFormat="1" ht="12" customHeight="1">
      <c r="B83" s="23"/>
      <c r="C83" s="105"/>
      <c r="D83" s="24"/>
      <c r="E83" s="148"/>
      <c r="F83" s="105"/>
      <c r="G83" s="83"/>
      <c r="H83" s="29"/>
      <c r="I83" s="126"/>
      <c r="J83" s="29">
        <f>J87</f>
        <v>0</v>
      </c>
      <c r="K83" s="126"/>
      <c r="L83" s="29"/>
      <c r="M83" s="126"/>
    </row>
    <row r="84" spans="2:13" s="3" customFormat="1" ht="9.75" customHeight="1">
      <c r="B84" s="90">
        <v>30</v>
      </c>
      <c r="C84" s="75">
        <v>80101</v>
      </c>
      <c r="D84" s="75">
        <v>6050</v>
      </c>
      <c r="E84" s="103" t="s">
        <v>21</v>
      </c>
      <c r="F84" s="81" t="s">
        <v>11</v>
      </c>
      <c r="G84" s="80">
        <v>2777246</v>
      </c>
      <c r="H84" s="25">
        <v>2167000</v>
      </c>
      <c r="I84" s="119" t="s">
        <v>66</v>
      </c>
      <c r="J84" s="25"/>
      <c r="K84" s="156"/>
      <c r="L84" s="25"/>
      <c r="M84" s="156"/>
    </row>
    <row r="85" spans="2:13" s="3" customFormat="1" ht="9.75" customHeight="1">
      <c r="B85" s="91"/>
      <c r="C85" s="90"/>
      <c r="D85" s="90"/>
      <c r="E85" s="93"/>
      <c r="F85" s="99"/>
      <c r="G85" s="101"/>
      <c r="H85" s="34"/>
      <c r="I85" s="120"/>
      <c r="J85" s="34"/>
      <c r="K85" s="157"/>
      <c r="L85" s="34"/>
      <c r="M85" s="157"/>
    </row>
    <row r="86" spans="2:13" s="3" customFormat="1" ht="9.75" customHeight="1">
      <c r="B86" s="90">
        <v>31</v>
      </c>
      <c r="C86" s="90">
        <v>80101</v>
      </c>
      <c r="D86" s="90">
        <v>6050</v>
      </c>
      <c r="E86" s="154" t="s">
        <v>49</v>
      </c>
      <c r="F86" s="99" t="s">
        <v>24</v>
      </c>
      <c r="G86" s="101">
        <v>41868</v>
      </c>
      <c r="H86" s="25">
        <v>24109</v>
      </c>
      <c r="I86" s="119"/>
      <c r="J86" s="25"/>
      <c r="K86" s="121"/>
      <c r="L86" s="25"/>
      <c r="M86" s="121"/>
    </row>
    <row r="87" spans="2:13" s="3" customFormat="1" ht="8.25" customHeight="1">
      <c r="B87" s="112"/>
      <c r="C87" s="91"/>
      <c r="D87" s="91"/>
      <c r="E87" s="155"/>
      <c r="F87" s="100"/>
      <c r="G87" s="102"/>
      <c r="H87" s="26"/>
      <c r="I87" s="120"/>
      <c r="J87" s="34"/>
      <c r="K87" s="122"/>
      <c r="L87" s="34"/>
      <c r="M87" s="122"/>
    </row>
    <row r="88" spans="2:13" s="3" customFormat="1" ht="8.25" customHeight="1">
      <c r="B88" s="90">
        <v>32</v>
      </c>
      <c r="C88" s="90">
        <v>80104</v>
      </c>
      <c r="D88" s="90">
        <v>6050</v>
      </c>
      <c r="E88" s="93" t="s">
        <v>70</v>
      </c>
      <c r="F88" s="99" t="s">
        <v>47</v>
      </c>
      <c r="G88" s="101">
        <v>8300000</v>
      </c>
      <c r="H88" s="25">
        <v>300000</v>
      </c>
      <c r="I88" s="119"/>
      <c r="J88" s="33">
        <v>3000000</v>
      </c>
      <c r="K88" s="71"/>
      <c r="L88" s="33">
        <v>5000000</v>
      </c>
      <c r="M88" s="33"/>
    </row>
    <row r="89" spans="2:13" s="3" customFormat="1" ht="8.25" customHeight="1">
      <c r="B89" s="112"/>
      <c r="C89" s="91"/>
      <c r="D89" s="91"/>
      <c r="E89" s="94"/>
      <c r="F89" s="100"/>
      <c r="G89" s="102"/>
      <c r="H89" s="26"/>
      <c r="I89" s="120"/>
      <c r="J89" s="32"/>
      <c r="K89" s="32"/>
      <c r="L89" s="32"/>
      <c r="M89" s="32"/>
    </row>
    <row r="90" spans="2:13" s="3" customFormat="1" ht="8.25" customHeight="1">
      <c r="B90" s="90">
        <v>33</v>
      </c>
      <c r="C90" s="90">
        <v>80104</v>
      </c>
      <c r="D90" s="90">
        <v>6050</v>
      </c>
      <c r="E90" s="93" t="s">
        <v>10</v>
      </c>
      <c r="F90" s="99" t="s">
        <v>34</v>
      </c>
      <c r="G90" s="101">
        <v>5608227</v>
      </c>
      <c r="H90" s="25">
        <v>100000</v>
      </c>
      <c r="I90" s="119"/>
      <c r="J90" s="33">
        <v>5400000</v>
      </c>
      <c r="K90" s="58"/>
      <c r="L90" s="58"/>
      <c r="M90" s="58"/>
    </row>
    <row r="91" spans="2:13" s="3" customFormat="1" ht="8.25" customHeight="1">
      <c r="B91" s="91"/>
      <c r="C91" s="91"/>
      <c r="D91" s="91"/>
      <c r="E91" s="94"/>
      <c r="F91" s="100"/>
      <c r="G91" s="102"/>
      <c r="H91" s="26"/>
      <c r="I91" s="120"/>
      <c r="J91" s="32"/>
      <c r="K91" s="58"/>
      <c r="L91" s="58"/>
      <c r="M91" s="58"/>
    </row>
    <row r="92" spans="2:13" s="3" customFormat="1" ht="8.25" customHeight="1">
      <c r="B92" s="90">
        <v>34</v>
      </c>
      <c r="C92" s="90">
        <v>80104</v>
      </c>
      <c r="D92" s="90">
        <v>6050</v>
      </c>
      <c r="E92" s="93" t="s">
        <v>71</v>
      </c>
      <c r="F92" s="99" t="s">
        <v>37</v>
      </c>
      <c r="G92" s="101">
        <v>200000</v>
      </c>
      <c r="H92" s="25">
        <v>100000</v>
      </c>
      <c r="I92" s="119"/>
      <c r="J92" s="33">
        <v>100000</v>
      </c>
      <c r="K92" s="59"/>
      <c r="L92" s="58"/>
      <c r="M92" s="58"/>
    </row>
    <row r="93" spans="2:13" s="3" customFormat="1" ht="8.25" customHeight="1">
      <c r="B93" s="91"/>
      <c r="C93" s="91"/>
      <c r="D93" s="91"/>
      <c r="E93" s="94"/>
      <c r="F93" s="100"/>
      <c r="G93" s="102"/>
      <c r="H93" s="26"/>
      <c r="I93" s="120"/>
      <c r="J93" s="58"/>
      <c r="K93" s="58"/>
      <c r="L93" s="58"/>
      <c r="M93" s="58"/>
    </row>
    <row r="94" spans="2:13" s="3" customFormat="1" ht="8.25" customHeight="1">
      <c r="B94" s="90">
        <v>35</v>
      </c>
      <c r="C94" s="90">
        <v>80104</v>
      </c>
      <c r="D94" s="90">
        <v>6050</v>
      </c>
      <c r="E94" s="93" t="s">
        <v>72</v>
      </c>
      <c r="F94" s="99" t="s">
        <v>37</v>
      </c>
      <c r="G94" s="101">
        <v>200000</v>
      </c>
      <c r="H94" s="25">
        <v>100000</v>
      </c>
      <c r="I94" s="119"/>
      <c r="J94" s="33">
        <v>100000</v>
      </c>
      <c r="K94" s="71"/>
      <c r="L94" s="33"/>
      <c r="M94" s="33"/>
    </row>
    <row r="95" spans="2:13" s="3" customFormat="1" ht="8.25" customHeight="1">
      <c r="B95" s="112"/>
      <c r="C95" s="91"/>
      <c r="D95" s="91"/>
      <c r="E95" s="94"/>
      <c r="F95" s="100"/>
      <c r="G95" s="102"/>
      <c r="H95" s="26"/>
      <c r="I95" s="120"/>
      <c r="J95" s="32"/>
      <c r="K95" s="32"/>
      <c r="L95" s="32"/>
      <c r="M95" s="32"/>
    </row>
    <row r="96" spans="2:13" s="3" customFormat="1" ht="9.75" customHeight="1">
      <c r="B96" s="90">
        <v>36</v>
      </c>
      <c r="C96" s="90">
        <v>80104</v>
      </c>
      <c r="D96" s="90">
        <v>6050</v>
      </c>
      <c r="E96" s="93" t="s">
        <v>73</v>
      </c>
      <c r="F96" s="99" t="s">
        <v>37</v>
      </c>
      <c r="G96" s="101">
        <v>200000</v>
      </c>
      <c r="H96" s="25">
        <v>100000</v>
      </c>
      <c r="I96" s="119"/>
      <c r="J96" s="33">
        <v>100000</v>
      </c>
      <c r="K96" s="59"/>
      <c r="L96" s="58"/>
      <c r="M96" s="58"/>
    </row>
    <row r="97" spans="2:13" s="3" customFormat="1" ht="9.75" customHeight="1">
      <c r="B97" s="91"/>
      <c r="C97" s="91"/>
      <c r="D97" s="91"/>
      <c r="E97" s="94"/>
      <c r="F97" s="100"/>
      <c r="G97" s="102"/>
      <c r="H97" s="26"/>
      <c r="I97" s="120"/>
      <c r="J97" s="58"/>
      <c r="K97" s="58"/>
      <c r="L97" s="58"/>
      <c r="M97" s="58"/>
    </row>
    <row r="98" spans="2:13" ht="12" customHeight="1">
      <c r="B98" s="113" t="s">
        <v>0</v>
      </c>
      <c r="C98" s="114"/>
      <c r="D98" s="114"/>
      <c r="E98" s="115"/>
      <c r="F98" s="14"/>
      <c r="G98" s="123">
        <f>G82+G13+G68+G33</f>
        <v>131283378</v>
      </c>
      <c r="H98" s="30">
        <f>SUM(H13,H68,H82,H33)</f>
        <v>17816906</v>
      </c>
      <c r="I98" s="151">
        <f>SUM(I13,I82)</f>
        <v>300000</v>
      </c>
      <c r="J98" s="30">
        <f>J13+J82+J68+J33</f>
        <v>42886772</v>
      </c>
      <c r="K98" s="151">
        <f>K13+K82</f>
        <v>0</v>
      </c>
      <c r="L98" s="30">
        <f>L13+L68+L82</f>
        <v>23134400</v>
      </c>
      <c r="M98" s="73">
        <f>M13</f>
        <v>16669500</v>
      </c>
    </row>
    <row r="99" spans="2:13" ht="12.75" customHeight="1">
      <c r="B99" s="116"/>
      <c r="C99" s="117"/>
      <c r="D99" s="117"/>
      <c r="E99" s="118"/>
      <c r="F99" s="12"/>
      <c r="G99" s="124"/>
      <c r="H99" s="31">
        <f>H14+H83</f>
        <v>3960000</v>
      </c>
      <c r="I99" s="152"/>
      <c r="J99" s="31">
        <f>J14+J83</f>
        <v>8250000</v>
      </c>
      <c r="K99" s="152"/>
      <c r="L99" s="31">
        <f>L14</f>
        <v>8000000</v>
      </c>
      <c r="M99" s="74">
        <f>M14</f>
        <v>8000000</v>
      </c>
    </row>
    <row r="100" spans="2:10" ht="5.25" customHeight="1">
      <c r="B100" s="45"/>
      <c r="C100" s="45"/>
      <c r="D100" s="45"/>
      <c r="E100" s="45"/>
      <c r="F100" s="45"/>
      <c r="G100" s="46"/>
      <c r="H100" s="47"/>
      <c r="I100" s="20"/>
      <c r="J100" s="20"/>
    </row>
    <row r="101" spans="2:12" ht="18" customHeight="1">
      <c r="B101" s="62" t="s">
        <v>43</v>
      </c>
      <c r="C101" s="63"/>
      <c r="D101" s="63"/>
      <c r="E101" s="63"/>
      <c r="F101" s="19"/>
      <c r="G101" s="48"/>
      <c r="H101" s="19"/>
      <c r="I101" s="19"/>
      <c r="J101" s="19"/>
      <c r="K101" s="19"/>
      <c r="L101" s="19"/>
    </row>
    <row r="102" spans="2:13" ht="9.75" customHeight="1">
      <c r="B102" s="43" t="s">
        <v>16</v>
      </c>
      <c r="C102" s="110" t="s">
        <v>17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2:13" ht="21" customHeight="1">
      <c r="B103" s="42"/>
      <c r="C103" s="153" t="s">
        <v>27</v>
      </c>
      <c r="D103" s="153"/>
      <c r="E103" s="153"/>
      <c r="F103" s="153"/>
      <c r="G103" s="153"/>
      <c r="H103" s="153"/>
      <c r="I103" s="153"/>
      <c r="J103" s="153"/>
      <c r="K103" s="153"/>
      <c r="L103" s="153"/>
      <c r="M103" s="51"/>
    </row>
    <row r="104" spans="2:13" ht="11.25" customHeight="1">
      <c r="B104" s="42"/>
      <c r="C104" s="110" t="s">
        <v>19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</row>
    <row r="105" spans="2:13" ht="11.25">
      <c r="B105" s="42"/>
      <c r="C105" s="110" t="s">
        <v>33</v>
      </c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</row>
    <row r="106" spans="2:13" ht="11.25">
      <c r="B106" s="42"/>
      <c r="C106" s="110" t="s">
        <v>23</v>
      </c>
      <c r="D106" s="110"/>
      <c r="E106" s="110"/>
      <c r="F106" s="110"/>
      <c r="G106" s="110"/>
      <c r="H106" s="10"/>
      <c r="I106" s="10"/>
      <c r="J106" s="10"/>
      <c r="K106" s="10"/>
      <c r="L106" s="10"/>
      <c r="M106" s="10"/>
    </row>
    <row r="107" spans="2:7" ht="11.25">
      <c r="B107" s="43" t="s">
        <v>18</v>
      </c>
      <c r="C107" s="110" t="s">
        <v>65</v>
      </c>
      <c r="D107" s="110"/>
      <c r="E107" s="110"/>
      <c r="F107" s="110"/>
      <c r="G107" s="110"/>
    </row>
    <row r="141" spans="5:7" ht="9.75">
      <c r="E141" s="49"/>
      <c r="F141" s="49"/>
      <c r="G141" s="50"/>
    </row>
    <row r="142" spans="5:7" ht="9.75">
      <c r="E142" s="49"/>
      <c r="F142" s="49"/>
      <c r="G142" s="50"/>
    </row>
    <row r="143" spans="5:7" ht="9.75">
      <c r="E143" s="49"/>
      <c r="F143" s="49"/>
      <c r="G143" s="50"/>
    </row>
    <row r="144" spans="5:7" ht="9.75">
      <c r="E144" s="49"/>
      <c r="F144" s="49"/>
      <c r="G144" s="50"/>
    </row>
    <row r="145" spans="5:7" ht="9.75">
      <c r="E145" s="49"/>
      <c r="F145" s="49"/>
      <c r="G145" s="50"/>
    </row>
    <row r="146" spans="5:7" ht="9.75">
      <c r="E146" s="49"/>
      <c r="F146" s="49"/>
      <c r="G146" s="50"/>
    </row>
    <row r="147" spans="5:7" ht="9.75">
      <c r="E147" s="49"/>
      <c r="F147" s="49"/>
      <c r="G147" s="50"/>
    </row>
    <row r="148" spans="5:7" ht="9.75">
      <c r="E148" s="49"/>
      <c r="F148" s="49"/>
      <c r="G148" s="50"/>
    </row>
    <row r="149" spans="5:7" ht="9.75">
      <c r="E149" s="49"/>
      <c r="F149" s="49"/>
      <c r="G149" s="50"/>
    </row>
  </sheetData>
  <mergeCells count="296">
    <mergeCell ref="B88:B89"/>
    <mergeCell ref="B92:B93"/>
    <mergeCell ref="B94:B95"/>
    <mergeCell ref="C63:C66"/>
    <mergeCell ref="D63:D66"/>
    <mergeCell ref="F63:F66"/>
    <mergeCell ref="E63:E64"/>
    <mergeCell ref="E65:E66"/>
    <mergeCell ref="C68:C69"/>
    <mergeCell ref="C107:G107"/>
    <mergeCell ref="C72:C73"/>
    <mergeCell ref="D72:D73"/>
    <mergeCell ref="E78:E79"/>
    <mergeCell ref="F78:F79"/>
    <mergeCell ref="G78:G79"/>
    <mergeCell ref="E80:E81"/>
    <mergeCell ref="G76:G77"/>
    <mergeCell ref="G70:G71"/>
    <mergeCell ref="C88:C89"/>
    <mergeCell ref="G80:G81"/>
    <mergeCell ref="M86:M87"/>
    <mergeCell ref="E86:E87"/>
    <mergeCell ref="M84:M85"/>
    <mergeCell ref="K84:K85"/>
    <mergeCell ref="F86:F87"/>
    <mergeCell ref="E82:E83"/>
    <mergeCell ref="M82:M83"/>
    <mergeCell ref="C106:G106"/>
    <mergeCell ref="C105:M105"/>
    <mergeCell ref="K98:K99"/>
    <mergeCell ref="I98:I99"/>
    <mergeCell ref="C104:M104"/>
    <mergeCell ref="C103:L103"/>
    <mergeCell ref="K15:K16"/>
    <mergeCell ref="K27:K28"/>
    <mergeCell ref="B41:B42"/>
    <mergeCell ref="C41:C42"/>
    <mergeCell ref="D41:D42"/>
    <mergeCell ref="E41:E42"/>
    <mergeCell ref="B35:B36"/>
    <mergeCell ref="C35:C36"/>
    <mergeCell ref="D35:D36"/>
    <mergeCell ref="C33:C34"/>
    <mergeCell ref="M27:M28"/>
    <mergeCell ref="I27:I28"/>
    <mergeCell ref="M17:M18"/>
    <mergeCell ref="K17:K18"/>
    <mergeCell ref="B49:B50"/>
    <mergeCell ref="E33:E34"/>
    <mergeCell ref="G33:G34"/>
    <mergeCell ref="I15:I16"/>
    <mergeCell ref="I17:I18"/>
    <mergeCell ref="B23:B24"/>
    <mergeCell ref="D49:D50"/>
    <mergeCell ref="E49:E50"/>
    <mergeCell ref="G49:G50"/>
    <mergeCell ref="F49:F50"/>
    <mergeCell ref="G27:G28"/>
    <mergeCell ref="C49:C50"/>
    <mergeCell ref="D47:D48"/>
    <mergeCell ref="E47:E48"/>
    <mergeCell ref="F35:F36"/>
    <mergeCell ref="G35:G36"/>
    <mergeCell ref="E35:E36"/>
    <mergeCell ref="E68:E69"/>
    <mergeCell ref="F41:F42"/>
    <mergeCell ref="G41:G42"/>
    <mergeCell ref="E59:E60"/>
    <mergeCell ref="G63:G66"/>
    <mergeCell ref="C70:C71"/>
    <mergeCell ref="C84:C85"/>
    <mergeCell ref="B84:B85"/>
    <mergeCell ref="C82:C83"/>
    <mergeCell ref="C78:C79"/>
    <mergeCell ref="B72:B73"/>
    <mergeCell ref="C80:C81"/>
    <mergeCell ref="C25:C26"/>
    <mergeCell ref="B27:B28"/>
    <mergeCell ref="B25:B26"/>
    <mergeCell ref="C27:C28"/>
    <mergeCell ref="E43:E44"/>
    <mergeCell ref="B29:B30"/>
    <mergeCell ref="B43:B44"/>
    <mergeCell ref="C43:C44"/>
    <mergeCell ref="B31:B32"/>
    <mergeCell ref="D29:D30"/>
    <mergeCell ref="E29:E30"/>
    <mergeCell ref="C53:C54"/>
    <mergeCell ref="C59:C60"/>
    <mergeCell ref="C29:C30"/>
    <mergeCell ref="D43:D44"/>
    <mergeCell ref="B45:B46"/>
    <mergeCell ref="C45:C46"/>
    <mergeCell ref="B47:B48"/>
    <mergeCell ref="C47:C48"/>
    <mergeCell ref="D25:D26"/>
    <mergeCell ref="G23:G24"/>
    <mergeCell ref="F21:F22"/>
    <mergeCell ref="G21:G22"/>
    <mergeCell ref="E25:E26"/>
    <mergeCell ref="G25:G26"/>
    <mergeCell ref="F23:F24"/>
    <mergeCell ref="F25:F26"/>
    <mergeCell ref="E11:E12"/>
    <mergeCell ref="B21:B22"/>
    <mergeCell ref="C21:C22"/>
    <mergeCell ref="D27:D28"/>
    <mergeCell ref="E27:E28"/>
    <mergeCell ref="C23:C24"/>
    <mergeCell ref="D23:D24"/>
    <mergeCell ref="E23:E24"/>
    <mergeCell ref="E21:E22"/>
    <mergeCell ref="D21:D22"/>
    <mergeCell ref="D15:D16"/>
    <mergeCell ref="E9:E10"/>
    <mergeCell ref="B17:B18"/>
    <mergeCell ref="B19:B20"/>
    <mergeCell ref="C19:C20"/>
    <mergeCell ref="C17:C18"/>
    <mergeCell ref="D17:D18"/>
    <mergeCell ref="E17:E18"/>
    <mergeCell ref="D19:D20"/>
    <mergeCell ref="E19:E20"/>
    <mergeCell ref="H9:M9"/>
    <mergeCell ref="H10:I10"/>
    <mergeCell ref="B15:B16"/>
    <mergeCell ref="C9:C12"/>
    <mergeCell ref="C15:C16"/>
    <mergeCell ref="G13:G14"/>
    <mergeCell ref="F9:F12"/>
    <mergeCell ref="E15:E16"/>
    <mergeCell ref="F15:F16"/>
    <mergeCell ref="G15:G16"/>
    <mergeCell ref="C90:C91"/>
    <mergeCell ref="G59:G60"/>
    <mergeCell ref="B7:J7"/>
    <mergeCell ref="I13:I14"/>
    <mergeCell ref="D9:D12"/>
    <mergeCell ref="J10:K10"/>
    <mergeCell ref="K11:K12"/>
    <mergeCell ref="G9:G12"/>
    <mergeCell ref="E13:E14"/>
    <mergeCell ref="B9:B12"/>
    <mergeCell ref="G53:G54"/>
    <mergeCell ref="F53:F54"/>
    <mergeCell ref="G74:G75"/>
    <mergeCell ref="G43:G44"/>
    <mergeCell ref="F43:F44"/>
    <mergeCell ref="G45:G46"/>
    <mergeCell ref="G72:G73"/>
    <mergeCell ref="F76:F77"/>
    <mergeCell ref="F59:F60"/>
    <mergeCell ref="I82:I83"/>
    <mergeCell ref="K82:K83"/>
    <mergeCell ref="G68:G69"/>
    <mergeCell ref="H64:I64"/>
    <mergeCell ref="J64:K64"/>
    <mergeCell ref="I65:I66"/>
    <mergeCell ref="K65:K66"/>
    <mergeCell ref="H63:M63"/>
    <mergeCell ref="K86:K87"/>
    <mergeCell ref="G98:G99"/>
    <mergeCell ref="I84:I85"/>
    <mergeCell ref="G96:G97"/>
    <mergeCell ref="G88:G89"/>
    <mergeCell ref="I88:I89"/>
    <mergeCell ref="G92:G93"/>
    <mergeCell ref="I92:I93"/>
    <mergeCell ref="I94:I95"/>
    <mergeCell ref="I90:I91"/>
    <mergeCell ref="C102:M102"/>
    <mergeCell ref="B86:B87"/>
    <mergeCell ref="C86:C87"/>
    <mergeCell ref="D86:D87"/>
    <mergeCell ref="B98:E99"/>
    <mergeCell ref="B96:B97"/>
    <mergeCell ref="I96:I97"/>
    <mergeCell ref="I86:I87"/>
    <mergeCell ref="G86:G87"/>
    <mergeCell ref="B90:B91"/>
    <mergeCell ref="D80:D81"/>
    <mergeCell ref="B78:B79"/>
    <mergeCell ref="D84:D85"/>
    <mergeCell ref="B76:B77"/>
    <mergeCell ref="C76:C77"/>
    <mergeCell ref="D76:D77"/>
    <mergeCell ref="B80:B81"/>
    <mergeCell ref="D78:D79"/>
    <mergeCell ref="E76:E77"/>
    <mergeCell ref="D53:D54"/>
    <mergeCell ref="E53:E54"/>
    <mergeCell ref="D59:D60"/>
    <mergeCell ref="E72:E73"/>
    <mergeCell ref="E70:E71"/>
    <mergeCell ref="D70:D71"/>
    <mergeCell ref="C96:C97"/>
    <mergeCell ref="D96:D97"/>
    <mergeCell ref="E96:E97"/>
    <mergeCell ref="F96:F97"/>
    <mergeCell ref="F13:F14"/>
    <mergeCell ref="F33:F34"/>
    <mergeCell ref="I11:I12"/>
    <mergeCell ref="M15:M16"/>
    <mergeCell ref="K13:K14"/>
    <mergeCell ref="F17:F18"/>
    <mergeCell ref="F27:F28"/>
    <mergeCell ref="G17:G18"/>
    <mergeCell ref="F19:F20"/>
    <mergeCell ref="G19:G20"/>
    <mergeCell ref="D74:D75"/>
    <mergeCell ref="E74:E75"/>
    <mergeCell ref="F74:F75"/>
    <mergeCell ref="F29:F30"/>
    <mergeCell ref="D45:D46"/>
    <mergeCell ref="E45:E46"/>
    <mergeCell ref="F70:F71"/>
    <mergeCell ref="F72:F73"/>
    <mergeCell ref="F45:F46"/>
    <mergeCell ref="F68:F69"/>
    <mergeCell ref="G31:G32"/>
    <mergeCell ref="I31:I32"/>
    <mergeCell ref="K31:K32"/>
    <mergeCell ref="M29:M30"/>
    <mergeCell ref="G29:G30"/>
    <mergeCell ref="I29:I30"/>
    <mergeCell ref="K29:K30"/>
    <mergeCell ref="B59:B60"/>
    <mergeCell ref="B55:B56"/>
    <mergeCell ref="B53:B54"/>
    <mergeCell ref="B74:B75"/>
    <mergeCell ref="B70:B71"/>
    <mergeCell ref="B63:B66"/>
    <mergeCell ref="F80:F81"/>
    <mergeCell ref="C31:C32"/>
    <mergeCell ref="D31:D32"/>
    <mergeCell ref="E31:E32"/>
    <mergeCell ref="F31:F32"/>
    <mergeCell ref="C55:C56"/>
    <mergeCell ref="D55:D56"/>
    <mergeCell ref="E55:E56"/>
    <mergeCell ref="F55:F56"/>
    <mergeCell ref="C74:C75"/>
    <mergeCell ref="E84:E85"/>
    <mergeCell ref="G84:G85"/>
    <mergeCell ref="F84:F85"/>
    <mergeCell ref="G82:G83"/>
    <mergeCell ref="F82:F83"/>
    <mergeCell ref="C92:C93"/>
    <mergeCell ref="D92:D93"/>
    <mergeCell ref="E92:E93"/>
    <mergeCell ref="F92:F93"/>
    <mergeCell ref="D88:D89"/>
    <mergeCell ref="E88:E89"/>
    <mergeCell ref="F88:F89"/>
    <mergeCell ref="G94:G95"/>
    <mergeCell ref="D90:D91"/>
    <mergeCell ref="E90:E91"/>
    <mergeCell ref="F90:F91"/>
    <mergeCell ref="G90:G91"/>
    <mergeCell ref="C94:C95"/>
    <mergeCell ref="D94:D95"/>
    <mergeCell ref="E94:E95"/>
    <mergeCell ref="F94:F95"/>
    <mergeCell ref="B61:B62"/>
    <mergeCell ref="C61:C62"/>
    <mergeCell ref="D61:D62"/>
    <mergeCell ref="E61:E62"/>
    <mergeCell ref="F61:F62"/>
    <mergeCell ref="G61:G62"/>
    <mergeCell ref="B39:B40"/>
    <mergeCell ref="C39:C40"/>
    <mergeCell ref="D39:D40"/>
    <mergeCell ref="E39:E40"/>
    <mergeCell ref="F39:F40"/>
    <mergeCell ref="G39:G40"/>
    <mergeCell ref="B51:B52"/>
    <mergeCell ref="C51:C52"/>
    <mergeCell ref="B37:B38"/>
    <mergeCell ref="C37:C38"/>
    <mergeCell ref="D37:D38"/>
    <mergeCell ref="E37:E38"/>
    <mergeCell ref="F37:F38"/>
    <mergeCell ref="G37:G38"/>
    <mergeCell ref="F47:F48"/>
    <mergeCell ref="G47:G48"/>
    <mergeCell ref="D51:D52"/>
    <mergeCell ref="E51:E52"/>
    <mergeCell ref="F51:F52"/>
    <mergeCell ref="G51:G52"/>
    <mergeCell ref="G55:G56"/>
    <mergeCell ref="B57:B58"/>
    <mergeCell ref="C57:C58"/>
    <mergeCell ref="D57:D58"/>
    <mergeCell ref="E57:E58"/>
    <mergeCell ref="F57:F58"/>
    <mergeCell ref="G57:G58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2006-09-28T11:28:08Z</cp:lastPrinted>
  <dcterms:created xsi:type="dcterms:W3CDTF">2002-08-13T10:14:59Z</dcterms:created>
  <dcterms:modified xsi:type="dcterms:W3CDTF">2006-10-02T14:24:51Z</dcterms:modified>
  <cp:category/>
  <cp:version/>
  <cp:contentType/>
  <cp:contentStatus/>
</cp:coreProperties>
</file>