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<sst xmlns="http://schemas.openxmlformats.org/spreadsheetml/2006/main" count="47" uniqueCount="36">
  <si>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</si>
  <si>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</si>
  <si>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</si>
  <si>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</si>
  <si>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</si>
  <si>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</si>
  <si>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</si>
  <si>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RAZEM</t>
  </si>
  <si>
    <t>(85*8+175*4/12)</t>
  </si>
  <si>
    <t>Razem szkoły podstawowe</t>
  </si>
  <si>
    <t>Razem oddziały przedszkolne</t>
  </si>
  <si>
    <t>Razem przedszkola</t>
  </si>
  <si>
    <t>Razem gimnazja</t>
  </si>
  <si>
    <t xml:space="preserve">DOTACJE PODMIOTOWE
dla niepublicznych jednostek systemu oświaty                                                                 mających siedzibę na terenie gminy Lesznowola - po zmianach                          </t>
  </si>
  <si>
    <t xml:space="preserve">Zmiany </t>
  </si>
  <si>
    <t>Plan po zmianach</t>
  </si>
  <si>
    <t>Niepubliczna Integracyjna Szkoła Podstawowa w Mysiadle 
ul. Krótka 11 B 
 05-500 Piaseczno               81 uczniów</t>
  </si>
  <si>
    <t>Przedszkole Zgromadzenia Sióstr Matki Bożej Miłosierdzia "Jutrzenka" w Derdach 
ul. Łączności 158 
05-552 Wólka Kosowska          64 dzieci</t>
  </si>
  <si>
    <t>Niepubliczne Przedszkole Muzyczne "Nutka"   w Starej Iwicznej ul. Słoneczna 30  05-500 Piaseczno      85 dzieci</t>
  </si>
  <si>
    <t>Niepubliczne przedszkole "Mini Przedszkole"
Kolonia Mrokowska    ul. Rejonowa 84 C
05-552 Wólka Kosowska       93 dzieci</t>
  </si>
  <si>
    <t>Niepubliczna Szkoła Podstawowa i Gimanazjum     w Jazgarzewszczyźnie  
ul. Okrężna 25 A
05-501 Jazgarzewszczyzna    34 uczniów</t>
  </si>
  <si>
    <t>Niepubliczne przedszkole  "Pluszowy Miś" ul. Słoneczna 105  Stara Iwiczna</t>
  </si>
  <si>
    <t>Rady Gminy Lesznowola</t>
  </si>
  <si>
    <t>Załącznik Nr 6</t>
  </si>
  <si>
    <t>Niepubliczne Przedszkole  "Stokrotka"  Janczewice ul. Jedności 56  41 dzieci</t>
  </si>
  <si>
    <t xml:space="preserve">Uchwały Nr </t>
  </si>
  <si>
    <t xml:space="preserve">z dnia </t>
  </si>
  <si>
    <t xml:space="preserve">Niepubliczna Szkoła Podstawowa                                                i Gimanazjum w Jazgarzewszczyźnie  
ul. Okrężna 25 A 
 05-501 Jazgarzewszczyzna    </t>
  </si>
  <si>
    <t>Niepubliczne Przedszkole "Pinokio"                         w Nowej Iwicznej
ul. Krasickiego 8 A                                                 05-500 Piaseczno                 115 dzieci</t>
  </si>
  <si>
    <t>Niepubliczne Przedszkole "Miś"   w Nowej Iwicznej  ul. Krasickiego 2                                                  05-500 Piaseczno                75 dzieci</t>
  </si>
  <si>
    <t>Niepubliczne Przedszkole NibyLandia                       w Mysiadle  ul. Wiejska 1,    90 dzieci</t>
  </si>
  <si>
    <t>I - VIII            143 uczniów</t>
  </si>
  <si>
    <t>IX-XII                       87 uczniów</t>
  </si>
  <si>
    <t xml:space="preserve">Razem </t>
  </si>
  <si>
    <t>I - VIII            18 uczniów</t>
  </si>
  <si>
    <t>IX-XII                       37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</si>
</sst>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/>
    </xf>
    <xf numFmtId="0" fontId="4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2">
      <selection activeCell="H31" sqref="H31"/>
    </sheetView>
  </sheetViews>
  <sheetFormatPr defaultColWidth="9.00390625" defaultRowHeight="12.75"/>
  <cols>
    <col min="1" max="1" width="2.375" style="1" customWidth="1"/>
    <col min="2" max="2" width="6.00390625" style="1" customWidth="1"/>
    <col min="3" max="3" width="7.125" style="1" customWidth="1"/>
    <col min="4" max="4" width="5.75390625" style="1" customWidth="1"/>
    <col min="5" max="5" width="22.00390625" style="1" customWidth="1"/>
    <col min="6" max="6" width="11.875" style="1" customWidth="1"/>
    <col min="7" max="7" width="10.00390625" style="1" customWidth="1"/>
    <col min="8" max="8" width="9.125" style="1" customWidth="1"/>
    <col min="9" max="9" width="10.00390625" style="1" customWidth="1"/>
    <col min="10" max="16384" width="9.125" style="1" customWidth="1"/>
  </cols>
  <sheetData>
    <row r="1" spans="7:9" ht="11.25" customHeight="1">
      <c r="G1" s="57" t="s">
        <v>23</v>
      </c>
      <c r="H1" s="57"/>
      <c r="I1" s="57"/>
    </row>
    <row r="2" spans="7:9" ht="3.75" customHeight="1">
      <c r="G2" s="26"/>
      <c r="H2" s="27"/>
      <c r="I2" s="27"/>
    </row>
    <row r="3" spans="7:9" ht="13.5" customHeight="1">
      <c r="G3" s="59" t="s">
        <v>25</v>
      </c>
      <c r="H3" s="59"/>
      <c r="I3" s="59"/>
    </row>
    <row r="4" spans="7:9" ht="13.5" customHeight="1">
      <c r="G4" s="59" t="s">
        <v>22</v>
      </c>
      <c r="H4" s="59"/>
      <c r="I4" s="59"/>
    </row>
    <row r="5" spans="7:9" ht="12" customHeight="1">
      <c r="G5" s="59" t="s">
        <v>26</v>
      </c>
      <c r="H5" s="59"/>
      <c r="I5" s="59"/>
    </row>
    <row r="6" spans="1:9" ht="48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</row>
    <row r="7" spans="1:9" ht="15" customHeight="1">
      <c r="A7" s="36" t="s">
        <v>1</v>
      </c>
      <c r="B7" s="36" t="s">
        <v>2</v>
      </c>
      <c r="C7" s="37"/>
      <c r="D7" s="37"/>
      <c r="E7" s="38" t="s">
        <v>5</v>
      </c>
      <c r="F7" s="39"/>
      <c r="G7" s="42" t="s">
        <v>6</v>
      </c>
      <c r="H7" s="44" t="s">
        <v>14</v>
      </c>
      <c r="I7" s="34" t="s">
        <v>15</v>
      </c>
    </row>
    <row r="8" spans="1:9" ht="12.75" customHeight="1" thickBot="1">
      <c r="A8" s="36"/>
      <c r="B8" s="9" t="s">
        <v>3</v>
      </c>
      <c r="C8" s="9" t="s">
        <v>4</v>
      </c>
      <c r="D8" s="9" t="s">
        <v>0</v>
      </c>
      <c r="E8" s="40"/>
      <c r="F8" s="41"/>
      <c r="G8" s="43"/>
      <c r="H8" s="45"/>
      <c r="I8" s="35"/>
    </row>
    <row r="9" spans="1:12" ht="56.25" customHeight="1" thickTop="1">
      <c r="A9" s="2">
        <v>1</v>
      </c>
      <c r="B9" s="6">
        <v>801</v>
      </c>
      <c r="C9" s="6">
        <v>80101</v>
      </c>
      <c r="D9" s="6">
        <v>2540</v>
      </c>
      <c r="E9" s="54" t="s">
        <v>16</v>
      </c>
      <c r="F9" s="55"/>
      <c r="G9" s="5">
        <v>367892</v>
      </c>
      <c r="H9" s="5"/>
      <c r="I9" s="5">
        <f>G9+H9</f>
        <v>367892</v>
      </c>
      <c r="K9" s="1">
        <v>589.54</v>
      </c>
      <c r="L9" s="1">
        <v>378.49</v>
      </c>
    </row>
    <row r="10" spans="1:12" ht="31.5" customHeight="1">
      <c r="A10" s="66">
        <v>2</v>
      </c>
      <c r="B10" s="30">
        <v>801</v>
      </c>
      <c r="C10" s="30">
        <v>80101</v>
      </c>
      <c r="D10" s="30">
        <v>2540</v>
      </c>
      <c r="E10" s="32" t="s">
        <v>27</v>
      </c>
      <c r="F10" s="69" t="s">
        <v>31</v>
      </c>
      <c r="G10" s="28">
        <v>649493</v>
      </c>
      <c r="H10" s="28">
        <v>-216500</v>
      </c>
      <c r="I10" s="28">
        <f aca="true" t="shared" si="0" ref="I10:I31">G10+H10</f>
        <v>432993</v>
      </c>
      <c r="L10" s="20"/>
    </row>
    <row r="11" spans="1:12" ht="40.5" customHeight="1">
      <c r="A11" s="67"/>
      <c r="B11" s="65"/>
      <c r="C11" s="65"/>
      <c r="D11" s="65"/>
      <c r="E11" s="61"/>
      <c r="F11" s="70" t="s">
        <v>32</v>
      </c>
      <c r="G11" s="29"/>
      <c r="H11" s="29">
        <v>131715</v>
      </c>
      <c r="I11" s="29">
        <f t="shared" si="0"/>
        <v>131715</v>
      </c>
      <c r="K11" s="20">
        <f>I10+I11</f>
        <v>564708</v>
      </c>
      <c r="L11" s="20"/>
    </row>
    <row r="12" spans="1:12" ht="16.5" customHeight="1">
      <c r="A12" s="68"/>
      <c r="B12" s="31"/>
      <c r="C12" s="31"/>
      <c r="D12" s="31"/>
      <c r="E12" s="33"/>
      <c r="F12" s="71" t="s">
        <v>33</v>
      </c>
      <c r="G12" s="60"/>
      <c r="H12" s="5">
        <f>H10+H11</f>
        <v>-84785</v>
      </c>
      <c r="I12" s="5">
        <f>I10+I11</f>
        <v>564708</v>
      </c>
      <c r="K12" s="20"/>
      <c r="L12" s="20"/>
    </row>
    <row r="13" spans="1:10" ht="19.5" customHeight="1">
      <c r="A13" s="12"/>
      <c r="B13" s="13">
        <v>801</v>
      </c>
      <c r="C13" s="19">
        <v>80101</v>
      </c>
      <c r="D13" s="19">
        <v>2540</v>
      </c>
      <c r="E13" s="50" t="s">
        <v>9</v>
      </c>
      <c r="F13" s="51"/>
      <c r="G13" s="24">
        <f>G9+G10</f>
        <v>1017385</v>
      </c>
      <c r="H13" s="24">
        <f>H9+H10+H11</f>
        <v>-84785</v>
      </c>
      <c r="I13" s="25">
        <f>G13+H13</f>
        <v>932600</v>
      </c>
      <c r="J13" s="20">
        <f>I9+I10+I11</f>
        <v>932600</v>
      </c>
    </row>
    <row r="14" spans="1:11" ht="34.5" customHeight="1">
      <c r="A14" s="66">
        <v>1</v>
      </c>
      <c r="B14" s="62">
        <v>801</v>
      </c>
      <c r="C14" s="30">
        <v>80103</v>
      </c>
      <c r="D14" s="30">
        <v>2540</v>
      </c>
      <c r="E14" s="72" t="s">
        <v>27</v>
      </c>
      <c r="F14" s="69" t="s">
        <v>34</v>
      </c>
      <c r="G14" s="28">
        <v>63630</v>
      </c>
      <c r="H14" s="22">
        <v>21264</v>
      </c>
      <c r="I14" s="5">
        <f t="shared" si="0"/>
        <v>84894</v>
      </c>
      <c r="J14" s="1">
        <v>18</v>
      </c>
      <c r="K14" s="1">
        <f>J14*K9*12</f>
        <v>127340.63999999998</v>
      </c>
    </row>
    <row r="15" spans="1:9" ht="39" customHeight="1">
      <c r="A15" s="67"/>
      <c r="B15" s="63"/>
      <c r="C15" s="65"/>
      <c r="D15" s="65"/>
      <c r="E15" s="73"/>
      <c r="F15" s="70" t="s">
        <v>35</v>
      </c>
      <c r="G15" s="29"/>
      <c r="H15" s="22">
        <v>87252</v>
      </c>
      <c r="I15" s="5">
        <f t="shared" si="0"/>
        <v>87252</v>
      </c>
    </row>
    <row r="16" spans="1:9" ht="23.25" customHeight="1">
      <c r="A16" s="68"/>
      <c r="B16" s="64"/>
      <c r="C16" s="31"/>
      <c r="D16" s="31"/>
      <c r="E16" s="54"/>
      <c r="F16" s="71" t="s">
        <v>33</v>
      </c>
      <c r="G16" s="60"/>
      <c r="H16" s="22">
        <f>H14+H15</f>
        <v>108516</v>
      </c>
      <c r="I16" s="22">
        <f>I14+I15</f>
        <v>172146</v>
      </c>
    </row>
    <row r="17" spans="1:10" ht="19.5" customHeight="1">
      <c r="A17" s="12"/>
      <c r="B17" s="13">
        <v>801</v>
      </c>
      <c r="C17" s="10">
        <v>80103</v>
      </c>
      <c r="D17" s="10">
        <v>2540</v>
      </c>
      <c r="E17" s="50" t="s">
        <v>10</v>
      </c>
      <c r="F17" s="51"/>
      <c r="G17" s="24">
        <f>G14</f>
        <v>63630</v>
      </c>
      <c r="H17" s="24">
        <f>H14+H15</f>
        <v>108516</v>
      </c>
      <c r="I17" s="25">
        <f>G17+H17</f>
        <v>172146</v>
      </c>
      <c r="J17" s="20">
        <f>I17</f>
        <v>172146</v>
      </c>
    </row>
    <row r="18" spans="1:11" ht="51.75" customHeight="1">
      <c r="A18" s="4">
        <v>1</v>
      </c>
      <c r="B18" s="7">
        <v>801</v>
      </c>
      <c r="C18" s="7">
        <v>80104</v>
      </c>
      <c r="D18" s="7">
        <v>2540</v>
      </c>
      <c r="E18" s="48" t="s">
        <v>17</v>
      </c>
      <c r="F18" s="49"/>
      <c r="G18" s="22">
        <f>$K$9*K18*12</f>
        <v>452766.72</v>
      </c>
      <c r="H18" s="22"/>
      <c r="I18" s="5">
        <f t="shared" si="0"/>
        <v>452766.72</v>
      </c>
      <c r="K18" s="1">
        <v>64</v>
      </c>
    </row>
    <row r="19" spans="1:11" ht="52.5" customHeight="1">
      <c r="A19" s="4">
        <v>2</v>
      </c>
      <c r="B19" s="7">
        <v>801</v>
      </c>
      <c r="C19" s="7">
        <v>80104</v>
      </c>
      <c r="D19" s="7">
        <v>2540</v>
      </c>
      <c r="E19" s="48" t="s">
        <v>28</v>
      </c>
      <c r="F19" s="49"/>
      <c r="G19" s="22">
        <f>$K$9*K19*12</f>
        <v>778192.7999999999</v>
      </c>
      <c r="H19" s="22">
        <v>38206</v>
      </c>
      <c r="I19" s="5">
        <f t="shared" si="0"/>
        <v>816398.7999999999</v>
      </c>
      <c r="K19" s="1">
        <v>110</v>
      </c>
    </row>
    <row r="20" spans="1:11" ht="46.5" customHeight="1">
      <c r="A20" s="4">
        <v>3</v>
      </c>
      <c r="B20" s="7">
        <v>801</v>
      </c>
      <c r="C20" s="7">
        <v>80104</v>
      </c>
      <c r="D20" s="7">
        <v>2540</v>
      </c>
      <c r="E20" s="48" t="s">
        <v>29</v>
      </c>
      <c r="F20" s="56"/>
      <c r="G20" s="22">
        <f>$K$9*K20*12</f>
        <v>473990.16000000003</v>
      </c>
      <c r="H20" s="22">
        <v>56596</v>
      </c>
      <c r="I20" s="5">
        <f t="shared" si="0"/>
        <v>530586.16</v>
      </c>
      <c r="K20" s="1">
        <v>67</v>
      </c>
    </row>
    <row r="21" spans="1:12" ht="41.25" customHeight="1">
      <c r="A21" s="4">
        <v>4</v>
      </c>
      <c r="B21" s="7">
        <v>801</v>
      </c>
      <c r="C21" s="7">
        <v>80104</v>
      </c>
      <c r="D21" s="7">
        <v>2540</v>
      </c>
      <c r="E21" s="48" t="s">
        <v>18</v>
      </c>
      <c r="F21" s="49"/>
      <c r="G21" s="22">
        <f>$K$9*K21*12</f>
        <v>813565.2</v>
      </c>
      <c r="H21" s="22">
        <v>-212234</v>
      </c>
      <c r="I21" s="5">
        <f t="shared" si="0"/>
        <v>601331.2</v>
      </c>
      <c r="K21" s="1">
        <v>115</v>
      </c>
      <c r="L21" s="1" t="s">
        <v>8</v>
      </c>
    </row>
    <row r="22" spans="1:11" ht="51" customHeight="1">
      <c r="A22" s="4">
        <v>5</v>
      </c>
      <c r="B22" s="8">
        <v>801</v>
      </c>
      <c r="C22" s="8">
        <v>80104</v>
      </c>
      <c r="D22" s="8">
        <v>2540</v>
      </c>
      <c r="E22" s="48" t="s">
        <v>19</v>
      </c>
      <c r="F22" s="49"/>
      <c r="G22" s="22">
        <f>$K$9*K22*12</f>
        <v>657926.6399999999</v>
      </c>
      <c r="H22" s="22"/>
      <c r="I22" s="5">
        <f t="shared" si="0"/>
        <v>657926.6399999999</v>
      </c>
      <c r="K22" s="1">
        <v>93</v>
      </c>
    </row>
    <row r="23" spans="1:11" ht="37.5" customHeight="1">
      <c r="A23" s="4">
        <v>6</v>
      </c>
      <c r="B23" s="21">
        <v>801</v>
      </c>
      <c r="C23" s="8">
        <v>80104</v>
      </c>
      <c r="D23" s="8">
        <v>2540</v>
      </c>
      <c r="E23" s="48" t="s">
        <v>30</v>
      </c>
      <c r="F23" s="49"/>
      <c r="G23" s="22">
        <v>540018</v>
      </c>
      <c r="H23" s="22">
        <v>-162712</v>
      </c>
      <c r="I23" s="5">
        <f>G23+H23</f>
        <v>377306</v>
      </c>
      <c r="K23" s="1">
        <v>90</v>
      </c>
    </row>
    <row r="24" spans="1:9" ht="37.5" customHeight="1">
      <c r="A24" s="83">
        <v>7</v>
      </c>
      <c r="B24" s="21">
        <v>801</v>
      </c>
      <c r="C24" s="8">
        <v>80104</v>
      </c>
      <c r="D24" s="8">
        <v>2540</v>
      </c>
      <c r="E24" s="48" t="s">
        <v>24</v>
      </c>
      <c r="F24" s="49"/>
      <c r="G24" s="22">
        <v>96685</v>
      </c>
      <c r="H24" s="22"/>
      <c r="I24" s="22">
        <f>G24+H24</f>
        <v>96685</v>
      </c>
    </row>
    <row r="25" spans="1:9" ht="37.5" customHeight="1">
      <c r="A25" s="79"/>
      <c r="B25" s="80"/>
      <c r="C25" s="80"/>
      <c r="D25" s="80"/>
      <c r="E25" s="81"/>
      <c r="F25" s="81"/>
      <c r="G25" s="82"/>
      <c r="H25" s="82"/>
      <c r="I25" s="82"/>
    </row>
    <row r="26" spans="1:9" ht="20.25" customHeight="1">
      <c r="A26" s="77" t="s">
        <v>1</v>
      </c>
      <c r="B26" s="74" t="s">
        <v>2</v>
      </c>
      <c r="C26" s="75"/>
      <c r="D26" s="76"/>
      <c r="E26" s="38" t="s">
        <v>5</v>
      </c>
      <c r="F26" s="39"/>
      <c r="G26" s="44" t="s">
        <v>6</v>
      </c>
      <c r="H26" s="44" t="s">
        <v>14</v>
      </c>
      <c r="I26" s="34" t="s">
        <v>15</v>
      </c>
    </row>
    <row r="27" spans="1:9" ht="15.75" customHeight="1" thickBot="1">
      <c r="A27" s="78"/>
      <c r="B27" s="9" t="s">
        <v>3</v>
      </c>
      <c r="C27" s="9" t="s">
        <v>4</v>
      </c>
      <c r="D27" s="9" t="s">
        <v>0</v>
      </c>
      <c r="E27" s="40"/>
      <c r="F27" s="41"/>
      <c r="G27" s="45"/>
      <c r="H27" s="45"/>
      <c r="I27" s="35"/>
    </row>
    <row r="28" spans="1:11" ht="34.5" customHeight="1" thickTop="1">
      <c r="A28" s="4">
        <v>8</v>
      </c>
      <c r="B28" s="21">
        <v>801</v>
      </c>
      <c r="C28" s="8">
        <v>80104</v>
      </c>
      <c r="D28" s="8">
        <v>2540</v>
      </c>
      <c r="E28" s="48" t="s">
        <v>21</v>
      </c>
      <c r="F28" s="49"/>
      <c r="G28" s="22">
        <v>129699</v>
      </c>
      <c r="H28" s="22">
        <v>-89020</v>
      </c>
      <c r="I28" s="5">
        <f t="shared" si="0"/>
        <v>40679</v>
      </c>
      <c r="K28" s="1">
        <v>50</v>
      </c>
    </row>
    <row r="29" spans="1:10" ht="19.5" customHeight="1">
      <c r="A29" s="15"/>
      <c r="B29" s="16">
        <v>801</v>
      </c>
      <c r="C29" s="11">
        <v>80104</v>
      </c>
      <c r="D29" s="11">
        <v>2540</v>
      </c>
      <c r="E29" s="52" t="s">
        <v>11</v>
      </c>
      <c r="F29" s="53"/>
      <c r="G29" s="24">
        <f>SUM(G18:G28)</f>
        <v>3942843.5199999996</v>
      </c>
      <c r="H29" s="24">
        <f>SUM(H18:H28)</f>
        <v>-369164</v>
      </c>
      <c r="I29" s="25">
        <f>G29+H29</f>
        <v>3573679.5199999996</v>
      </c>
      <c r="J29" s="20">
        <f>SUM(I18:I28)</f>
        <v>3573679.5199999996</v>
      </c>
    </row>
    <row r="30" spans="1:9" ht="56.25" customHeight="1">
      <c r="A30" s="4">
        <v>1</v>
      </c>
      <c r="B30" s="7">
        <v>801</v>
      </c>
      <c r="C30" s="7">
        <v>80110</v>
      </c>
      <c r="D30" s="8">
        <v>2540</v>
      </c>
      <c r="E30" s="48" t="s">
        <v>20</v>
      </c>
      <c r="F30" s="49"/>
      <c r="G30" s="22">
        <v>154424</v>
      </c>
      <c r="H30" s="22">
        <v>-51474</v>
      </c>
      <c r="I30" s="5">
        <f t="shared" si="0"/>
        <v>102950</v>
      </c>
    </row>
    <row r="31" spans="1:10" ht="16.5" customHeight="1">
      <c r="A31" s="14"/>
      <c r="B31" s="13">
        <v>801</v>
      </c>
      <c r="C31" s="10">
        <v>80110</v>
      </c>
      <c r="D31" s="10">
        <v>2540</v>
      </c>
      <c r="E31" s="17" t="s">
        <v>12</v>
      </c>
      <c r="F31" s="18"/>
      <c r="G31" s="24">
        <f>G30</f>
        <v>154424</v>
      </c>
      <c r="H31" s="24">
        <f>H30</f>
        <v>-51474</v>
      </c>
      <c r="I31" s="25">
        <f t="shared" si="0"/>
        <v>102950</v>
      </c>
      <c r="J31" s="20">
        <f>I30</f>
        <v>102950</v>
      </c>
    </row>
    <row r="32" spans="1:11" ht="20.25" customHeight="1">
      <c r="A32" s="46" t="s">
        <v>7</v>
      </c>
      <c r="B32" s="47"/>
      <c r="C32" s="47"/>
      <c r="D32" s="47"/>
      <c r="E32" s="3"/>
      <c r="F32" s="3"/>
      <c r="G32" s="23">
        <f>G29+G13+G31+G17</f>
        <v>5178282.52</v>
      </c>
      <c r="H32" s="23">
        <f>H29+H13+H31+H17</f>
        <v>-396907</v>
      </c>
      <c r="I32" s="23">
        <f>I29+I13+I31+I17</f>
        <v>4781375.52</v>
      </c>
      <c r="J32" s="20">
        <f>J31+J29+J17+J13</f>
        <v>4781375.52</v>
      </c>
      <c r="K32" s="20">
        <f>G32+H32</f>
        <v>4781375.52</v>
      </c>
    </row>
  </sheetData>
  <mergeCells count="43">
    <mergeCell ref="A26:A27"/>
    <mergeCell ref="B26:D26"/>
    <mergeCell ref="E26:F27"/>
    <mergeCell ref="G26:G27"/>
    <mergeCell ref="H26:H27"/>
    <mergeCell ref="I26:I27"/>
    <mergeCell ref="B14:B16"/>
    <mergeCell ref="A14:A16"/>
    <mergeCell ref="F16:G16"/>
    <mergeCell ref="E14:E16"/>
    <mergeCell ref="D14:D16"/>
    <mergeCell ref="C14:C16"/>
    <mergeCell ref="F12:G12"/>
    <mergeCell ref="A10:A12"/>
    <mergeCell ref="B10:B12"/>
    <mergeCell ref="C10:C12"/>
    <mergeCell ref="D10:D12"/>
    <mergeCell ref="G1:I1"/>
    <mergeCell ref="E23:F23"/>
    <mergeCell ref="A6:I6"/>
    <mergeCell ref="G3:I3"/>
    <mergeCell ref="G4:I4"/>
    <mergeCell ref="G5:I5"/>
    <mergeCell ref="E7:F8"/>
    <mergeCell ref="H7:H8"/>
    <mergeCell ref="I7:I8"/>
    <mergeCell ref="E28:F28"/>
    <mergeCell ref="E9:F9"/>
    <mergeCell ref="E13:F13"/>
    <mergeCell ref="E21:F21"/>
    <mergeCell ref="E22:F22"/>
    <mergeCell ref="E18:F18"/>
    <mergeCell ref="E19:F19"/>
    <mergeCell ref="E20:F20"/>
    <mergeCell ref="E10:E12"/>
    <mergeCell ref="A32:D32"/>
    <mergeCell ref="G7:G8"/>
    <mergeCell ref="A7:A8"/>
    <mergeCell ref="B7:D7"/>
    <mergeCell ref="E17:F17"/>
    <mergeCell ref="E29:F29"/>
    <mergeCell ref="E30:F30"/>
    <mergeCell ref="E24:F24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2008-11-04T17:46:16Z</cp:lastPrinted>
  <dcterms:created xsi:type="dcterms:W3CDTF">2002-11-12T12:41:20Z</dcterms:created>
  <dcterms:modified xsi:type="dcterms:W3CDTF">2008-11-04T17:49:23Z</dcterms:modified>
  <cp:category/>
  <cp:version/>
  <cp:contentType/>
  <cp:contentStatus/>
</cp:coreProperties>
</file>