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025" activeTab="0"/>
  </bookViews>
  <sheets>
    <sheet name="Arkusz1" sheetId="1" r:id="rId1"/>
  </sheets>
  <externalReferences>
    <externalReference r:id="rId4"/>
    <externalReference r:id="rId5"/>
  </externalReferences>
  <definedNames>
    <definedName name="_xlnm.Print_Titles" localSheetId="0">'Arkusz1'!$8:$11</definedName>
  </definedNames>
  <calcPr fullCalcOnLoad="1"/>
</workbook>
</file>

<file path=xl/sharedStrings.xml><?xml version="1.0" encoding="utf-8"?>
<sst xmlns="http://schemas.openxmlformats.org/spreadsheetml/2006/main" count="93" uniqueCount="71">
  <si>
    <t>§</t>
  </si>
  <si>
    <t>Dział</t>
  </si>
  <si>
    <t>Rozdział</t>
  </si>
  <si>
    <t>Gminny Ośrodek Kultury w Lesznowoli</t>
  </si>
  <si>
    <t>Gminna Biblioteka w Lesznowoli</t>
  </si>
  <si>
    <t>podmiotowej</t>
  </si>
  <si>
    <t>Treść</t>
  </si>
  <si>
    <t>Kwota dotacji ( w zł )</t>
  </si>
  <si>
    <t>Nazwa jednostki</t>
  </si>
  <si>
    <t xml:space="preserve">RAZEM </t>
  </si>
  <si>
    <t>Bieżąca działalność</t>
  </si>
  <si>
    <t>Miasto Stołeczne Warszawa</t>
  </si>
  <si>
    <t>Samorząd Województwa Mazowieckiego</t>
  </si>
  <si>
    <t>RAZEM dotacje celowe</t>
  </si>
  <si>
    <t>OGÓŁEM DOTACJE</t>
  </si>
  <si>
    <t>celowej</t>
  </si>
  <si>
    <t>Lp.</t>
  </si>
  <si>
    <t xml:space="preserve">Przewóz osób- linie autobusowe  ZTM </t>
  </si>
  <si>
    <r>
      <t xml:space="preserve"> I.</t>
    </r>
    <r>
      <rPr>
        <b/>
        <sz val="10"/>
        <rFont val="Cambria"/>
        <family val="1"/>
      </rPr>
      <t xml:space="preserve"> JEDNOSTKI SEKTORA FINANSÓW PUBLICZNYCH</t>
    </r>
  </si>
  <si>
    <t>Prowadzenie zajęć rekreacyjno-sportowych i szkoleniowych w zakresie kultury fizycznej, organizacja i obsługa zawodów sportowych oraz masowych imprez rekreacyjnych dla społeczności z terenu gminy</t>
  </si>
  <si>
    <t>Razem dotacje dla jednostek nie należących do sektora finansów publicznych</t>
  </si>
  <si>
    <t>010</t>
  </si>
  <si>
    <t>01008</t>
  </si>
  <si>
    <t>Konserwacja rowów melioracyjnych</t>
  </si>
  <si>
    <t>Upowszechnianie turystyki krajoznawczej z elementami rekreacji ruchowej dla osób dorosłych z terenu gminy</t>
  </si>
  <si>
    <t>Plan</t>
  </si>
  <si>
    <t>RAZEM dotacje podmiotowe</t>
  </si>
  <si>
    <t xml:space="preserve">Plan </t>
  </si>
  <si>
    <t>Dotacja dla Spółek Wodnych w oparciu o Uchwałę Rady Gminy</t>
  </si>
  <si>
    <t>Wspieranie kultury i ochrony dziedzictwa narodowego w ramach integracji społecznej dotyczącej m.in. zakresu historii, teatru, piosenki  itp.</t>
  </si>
  <si>
    <t>Niepubliczne przedszkola</t>
  </si>
  <si>
    <t>Wójta Gminy Lesznowola</t>
  </si>
  <si>
    <t>Wykonanie</t>
  </si>
  <si>
    <t>%</t>
  </si>
  <si>
    <t>Prowadzone przez osobę prawną</t>
  </si>
  <si>
    <t>Niepubliczne gimnazjum</t>
  </si>
  <si>
    <t xml:space="preserve">Razem dotacje </t>
  </si>
  <si>
    <t>Komenda Wojewódzka Policji</t>
  </si>
  <si>
    <t>Gminy</t>
  </si>
  <si>
    <t>Publiczna szkoła podstawowa</t>
  </si>
  <si>
    <t>Udział w kosztach wspólnego biletu - ZTM</t>
  </si>
  <si>
    <t>Nagrody dla pracowników Komisariatu Policji w Lesznowoli</t>
  </si>
  <si>
    <t>Za dzieci z gminy Lesznowola uczęszczająe do niepublicznych  przedszkoli na terenie innych gmin</t>
  </si>
  <si>
    <t>Wczesne wspomaganie rozwoju dziecka</t>
  </si>
  <si>
    <t>Niepubliczne przedszkola -niepełnosprawni</t>
  </si>
  <si>
    <t xml:space="preserve">Niepubliczne szkoły podstawowe - niepełnosprawni </t>
  </si>
  <si>
    <t xml:space="preserve">Działania profilaktyczne i socjoterepeutyczne na rzecz społeczości gminy </t>
  </si>
  <si>
    <t>Niepubliczne klubiki</t>
  </si>
  <si>
    <t>Razem dotacje dla jednostek należące do sektora finansów publicznych</t>
  </si>
  <si>
    <t>Pozostałe dotacje  dotyczące wydatków bieżących</t>
  </si>
  <si>
    <r>
      <t xml:space="preserve">II. </t>
    </r>
    <r>
      <rPr>
        <b/>
        <sz val="10"/>
        <rFont val="Cambria"/>
        <family val="1"/>
      </rPr>
      <t>JEDNOSTKI NIE NALEŻĄCE DO SEKTORA FINANSÓW PUBLICZNYCH</t>
    </r>
  </si>
  <si>
    <t>"Przebudowa drogi powiatowej nr 2840 W - ul. Żwirowa" w Wilczej Górze</t>
  </si>
  <si>
    <t>Załącznik nr 7</t>
  </si>
  <si>
    <t xml:space="preserve">Dotacje udzielone w 2018 roku z budżetu gminy podmiotom należącym i nie należącym do sektora finansów publicznych                                                                                </t>
  </si>
  <si>
    <t>Dopłata do biletów - ZTM- Warszawa+</t>
  </si>
  <si>
    <t xml:space="preserve">Budowa sygnalizacji świetlnej w ciągu drogi wojewódzkiej nr 721 (skrzyżowanie ul. Słonecznej i ul. Szkolnej w miejscowości Lesznowola - etap II) - rozbudowa skrzyżowania drogi wojewódzkiej Nr 721 (ul. Słoneczna) z drogą powiatową nr 2843W (ul. Szkolna) </t>
  </si>
  <si>
    <t>Gmina Piaseczno</t>
  </si>
  <si>
    <t>Poprawa bezpieczeństwa na terenie Gminy -  służby ponadnormatywne i koszt zatrudnienia pracownika administracji w Komisariacie Policji w Lesznowoli</t>
  </si>
  <si>
    <t>Dofinansowanie zakupu samochodu osobowego  w wersji oznakowanej  dla Komendy Wojewódzkiej Policji z przeznaczeniem dla Komisariatu Policji w Lesznowoli</t>
  </si>
  <si>
    <t>Za dzieci z gminy Lesznowola uczęszczające do niepublicznych przedszkoli na terenie innych gmin</t>
  </si>
  <si>
    <t>Publiczne przedszkole</t>
  </si>
  <si>
    <t>Prowadzone przez osobę fizyczną</t>
  </si>
  <si>
    <t>Prowadzone przez osobę fizyczną                  (wczesne wspomaganie rozwoju dziecka)</t>
  </si>
  <si>
    <t xml:space="preserve">Plan w poz. 4,5,6,9 dotyczy wydatków majątkowych </t>
  </si>
  <si>
    <t xml:space="preserve">Niepubliczne  szkoły podstawowe </t>
  </si>
  <si>
    <t xml:space="preserve">Niepubliczne oddziały przedszkolne </t>
  </si>
  <si>
    <t>Niepubliczne punkty przedszkolne</t>
  </si>
  <si>
    <t xml:space="preserve">Niepubliczne przedszkola  </t>
  </si>
  <si>
    <t xml:space="preserve">Niepubliczne żłobki               </t>
  </si>
  <si>
    <t>do Zarządzenia Nr 37/2019</t>
  </si>
  <si>
    <t>z dnia  27 marca  2019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</si>
</sst>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0.000"/>
    <numFmt numFmtId="170" formatCode="0.0000"/>
    <numFmt numFmtId="171" formatCode="#,##0.000"/>
  </numFmts>
  <fonts count="52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0"/>
      <name val="Cambria"/>
      <family val="1"/>
    </font>
    <font>
      <sz val="11"/>
      <name val="Arial CE"/>
      <family val="0"/>
    </font>
    <font>
      <sz val="8"/>
      <name val="Cambria"/>
      <family val="1"/>
    </font>
    <font>
      <b/>
      <sz val="8"/>
      <name val="Arial CE"/>
      <family val="0"/>
    </font>
    <font>
      <sz val="8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mbria"/>
      <family val="1"/>
    </font>
    <font>
      <b/>
      <sz val="12"/>
      <name val="Cambria"/>
      <family val="1"/>
    </font>
    <font>
      <b/>
      <sz val="8"/>
      <name val="Cambria"/>
      <family val="1"/>
    </font>
    <font>
      <sz val="8"/>
      <color indexed="8"/>
      <name val="Cambria"/>
      <family val="1"/>
    </font>
    <font>
      <b/>
      <sz val="6"/>
      <name val="Cambria"/>
      <family val="1"/>
    </font>
    <font>
      <b/>
      <sz val="11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 style="thin"/>
      <right style="thin"/>
      <top/>
      <bottom/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/>
      <bottom style="thin"/>
    </border>
    <border>
      <left style="thin"/>
      <right style="thin"/>
      <top style="hair"/>
      <bottom style="hair"/>
    </border>
    <border>
      <left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22">
    <xf numFmtId="0" fontId="0" fillId="0" borderId="0" xfId="0" applyAlignment="1">
      <alignment/>
    </xf>
    <xf numFmtId="0" fontId="0" fillId="0" borderId="0" xfId="0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4" fillId="0" borderId="10" xfId="0" applyFont="1" applyBorder="1" applyAlignment="1">
      <alignment vertical="center" wrapText="1"/>
    </xf>
    <xf numFmtId="0" fontId="29" fillId="33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27" fillId="0" borderId="0" xfId="0" applyFont="1" applyAlignment="1">
      <alignment vertical="center"/>
    </xf>
    <xf numFmtId="0" fontId="29" fillId="33" borderId="10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0" fontId="4" fillId="6" borderId="10" xfId="0" applyFont="1" applyFill="1" applyBorder="1" applyAlignment="1">
      <alignment vertical="center"/>
    </xf>
    <xf numFmtId="0" fontId="4" fillId="35" borderId="10" xfId="0" applyFont="1" applyFill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29" fillId="35" borderId="10" xfId="0" applyFont="1" applyFill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3" fontId="29" fillId="35" borderId="14" xfId="0" applyNumberFormat="1" applyFont="1" applyFill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3" fontId="29" fillId="35" borderId="10" xfId="0" applyNumberFormat="1" applyFont="1" applyFill="1" applyBorder="1" applyAlignment="1">
      <alignment vertical="center"/>
    </xf>
    <xf numFmtId="3" fontId="29" fillId="0" borderId="10" xfId="0" applyNumberFormat="1" applyFont="1" applyBorder="1" applyAlignment="1">
      <alignment vertical="center"/>
    </xf>
    <xf numFmtId="3" fontId="29" fillId="0" borderId="14" xfId="0" applyNumberFormat="1" applyFont="1" applyBorder="1" applyAlignment="1">
      <alignment vertical="center"/>
    </xf>
    <xf numFmtId="3" fontId="4" fillId="34" borderId="11" xfId="0" applyNumberFormat="1" applyFont="1" applyFill="1" applyBorder="1" applyAlignment="1">
      <alignment vertical="center"/>
    </xf>
    <xf numFmtId="0" fontId="4" fillId="34" borderId="15" xfId="0" applyFont="1" applyFill="1" applyBorder="1" applyAlignment="1">
      <alignment vertical="center"/>
    </xf>
    <xf numFmtId="3" fontId="4" fillId="34" borderId="15" xfId="0" applyNumberFormat="1" applyFont="1" applyFill="1" applyBorder="1" applyAlignment="1">
      <alignment vertical="center"/>
    </xf>
    <xf numFmtId="3" fontId="4" fillId="34" borderId="10" xfId="0" applyNumberFormat="1" applyFont="1" applyFill="1" applyBorder="1" applyAlignment="1">
      <alignment vertical="center"/>
    </xf>
    <xf numFmtId="0" fontId="4" fillId="34" borderId="14" xfId="0" applyFont="1" applyFill="1" applyBorder="1" applyAlignment="1">
      <alignment vertical="center"/>
    </xf>
    <xf numFmtId="3" fontId="29" fillId="4" borderId="10" xfId="0" applyNumberFormat="1" applyFont="1" applyFill="1" applyBorder="1" applyAlignment="1">
      <alignment vertical="center"/>
    </xf>
    <xf numFmtId="3" fontId="29" fillId="4" borderId="14" xfId="0" applyNumberFormat="1" applyFont="1" applyFill="1" applyBorder="1" applyAlignment="1">
      <alignment vertical="center"/>
    </xf>
    <xf numFmtId="0" fontId="4" fillId="0" borderId="12" xfId="0" applyFont="1" applyBorder="1" applyAlignment="1">
      <alignment vertical="center"/>
    </xf>
    <xf numFmtId="3" fontId="4" fillId="0" borderId="16" xfId="0" applyNumberFormat="1" applyFont="1" applyBorder="1" applyAlignment="1">
      <alignment vertical="center"/>
    </xf>
    <xf numFmtId="0" fontId="29" fillId="33" borderId="10" xfId="0" applyFont="1" applyFill="1" applyBorder="1" applyAlignment="1">
      <alignment vertical="center"/>
    </xf>
    <xf numFmtId="3" fontId="29" fillId="33" borderId="14" xfId="0" applyNumberFormat="1" applyFont="1" applyFill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3" fontId="4" fillId="34" borderId="14" xfId="0" applyNumberFormat="1" applyFont="1" applyFill="1" applyBorder="1" applyAlignment="1">
      <alignment vertical="center"/>
    </xf>
    <xf numFmtId="1" fontId="4" fillId="36" borderId="10" xfId="0" applyNumberFormat="1" applyFont="1" applyFill="1" applyBorder="1" applyAlignment="1">
      <alignment horizontal="center" vertical="center"/>
    </xf>
    <xf numFmtId="1" fontId="4" fillId="36" borderId="17" xfId="0" applyNumberFormat="1" applyFont="1" applyFill="1" applyBorder="1" applyAlignment="1">
      <alignment horizontal="center" vertical="center"/>
    </xf>
    <xf numFmtId="0" fontId="29" fillId="35" borderId="10" xfId="0" applyFont="1" applyFill="1" applyBorder="1" applyAlignment="1">
      <alignment horizontal="center" vertical="center"/>
    </xf>
    <xf numFmtId="1" fontId="4" fillId="34" borderId="11" xfId="0" applyNumberFormat="1" applyFont="1" applyFill="1" applyBorder="1" applyAlignment="1">
      <alignment horizontal="center" vertical="center"/>
    </xf>
    <xf numFmtId="0" fontId="29" fillId="4" borderId="10" xfId="0" applyFont="1" applyFill="1" applyBorder="1" applyAlignment="1">
      <alignment horizontal="center" vertical="center"/>
    </xf>
    <xf numFmtId="0" fontId="29" fillId="4" borderId="10" xfId="0" applyFont="1" applyFill="1" applyBorder="1" applyAlignment="1">
      <alignment vertical="center"/>
    </xf>
    <xf numFmtId="1" fontId="4" fillId="34" borderId="10" xfId="0" applyNumberFormat="1" applyFont="1" applyFill="1" applyBorder="1" applyAlignment="1" quotePrefix="1">
      <alignment horizontal="center" vertical="center"/>
    </xf>
    <xf numFmtId="0" fontId="4" fillId="34" borderId="10" xfId="0" applyFont="1" applyFill="1" applyBorder="1" applyAlignment="1">
      <alignment horizontal="left" vertical="center" wrapText="1"/>
    </xf>
    <xf numFmtId="1" fontId="29" fillId="33" borderId="10" xfId="0" applyNumberFormat="1" applyFont="1" applyFill="1" applyBorder="1" applyAlignment="1" quotePrefix="1">
      <alignment horizontal="center" vertical="center"/>
    </xf>
    <xf numFmtId="3" fontId="29" fillId="33" borderId="10" xfId="0" applyNumberFormat="1" applyFont="1" applyFill="1" applyBorder="1" applyAlignment="1">
      <alignment horizontal="center" vertical="center"/>
    </xf>
    <xf numFmtId="0" fontId="29" fillId="33" borderId="10" xfId="0" applyFont="1" applyFill="1" applyBorder="1" applyAlignment="1">
      <alignment horizontal="left" vertical="center" wrapText="1"/>
    </xf>
    <xf numFmtId="0" fontId="4" fillId="36" borderId="18" xfId="0" applyFont="1" applyFill="1" applyBorder="1" applyAlignment="1" quotePrefix="1">
      <alignment horizontal="center" vertical="center"/>
    </xf>
    <xf numFmtId="0" fontId="4" fillId="0" borderId="18" xfId="0" applyFont="1" applyBorder="1" applyAlignment="1">
      <alignment horizontal="left" vertical="center" wrapText="1"/>
    </xf>
    <xf numFmtId="0" fontId="29" fillId="33" borderId="10" xfId="0" applyFont="1" applyFill="1" applyBorder="1" applyAlignment="1" quotePrefix="1">
      <alignment horizontal="center" vertical="center"/>
    </xf>
    <xf numFmtId="0" fontId="4" fillId="36" borderId="18" xfId="0" applyFont="1" applyFill="1" applyBorder="1" applyAlignment="1">
      <alignment horizontal="center" vertical="center"/>
    </xf>
    <xf numFmtId="1" fontId="4" fillId="36" borderId="10" xfId="0" applyNumberFormat="1" applyFont="1" applyFill="1" applyBorder="1" applyAlignment="1" quotePrefix="1">
      <alignment horizontal="center" vertical="center"/>
    </xf>
    <xf numFmtId="0" fontId="4" fillId="36" borderId="13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1" fontId="29" fillId="33" borderId="10" xfId="0" applyNumberFormat="1" applyFont="1" applyFill="1" applyBorder="1" applyAlignment="1">
      <alignment horizontal="center" vertical="center"/>
    </xf>
    <xf numFmtId="4" fontId="4" fillId="0" borderId="14" xfId="0" applyNumberFormat="1" applyFont="1" applyBorder="1" applyAlignment="1">
      <alignment vertical="center"/>
    </xf>
    <xf numFmtId="4" fontId="4" fillId="34" borderId="11" xfId="0" applyNumberFormat="1" applyFont="1" applyFill="1" applyBorder="1" applyAlignment="1">
      <alignment vertical="center"/>
    </xf>
    <xf numFmtId="4" fontId="4" fillId="34" borderId="10" xfId="0" applyNumberFormat="1" applyFont="1" applyFill="1" applyBorder="1" applyAlignment="1">
      <alignment vertical="center"/>
    </xf>
    <xf numFmtId="4" fontId="29" fillId="4" borderId="10" xfId="0" applyNumberFormat="1" applyFont="1" applyFill="1" applyBorder="1" applyAlignment="1">
      <alignment vertical="center"/>
    </xf>
    <xf numFmtId="2" fontId="4" fillId="0" borderId="12" xfId="0" applyNumberFormat="1" applyFont="1" applyBorder="1" applyAlignment="1">
      <alignment vertical="center"/>
    </xf>
    <xf numFmtId="2" fontId="29" fillId="33" borderId="11" xfId="0" applyNumberFormat="1" applyFont="1" applyFill="1" applyBorder="1" applyAlignment="1">
      <alignment vertical="center"/>
    </xf>
    <xf numFmtId="3" fontId="29" fillId="6" borderId="19" xfId="0" applyNumberFormat="1" applyFont="1" applyFill="1" applyBorder="1" applyAlignment="1">
      <alignment vertical="center"/>
    </xf>
    <xf numFmtId="4" fontId="4" fillId="0" borderId="16" xfId="0" applyNumberFormat="1" applyFont="1" applyBorder="1" applyAlignment="1">
      <alignment vertical="center"/>
    </xf>
    <xf numFmtId="4" fontId="29" fillId="33" borderId="14" xfId="0" applyNumberFormat="1" applyFont="1" applyFill="1" applyBorder="1" applyAlignment="1">
      <alignment vertical="center"/>
    </xf>
    <xf numFmtId="4" fontId="29" fillId="6" borderId="17" xfId="0" applyNumberFormat="1" applyFont="1" applyFill="1" applyBorder="1" applyAlignment="1">
      <alignment vertical="center"/>
    </xf>
    <xf numFmtId="4" fontId="29" fillId="4" borderId="14" xfId="0" applyNumberFormat="1" applyFont="1" applyFill="1" applyBorder="1" applyAlignment="1">
      <alignment vertical="center"/>
    </xf>
    <xf numFmtId="3" fontId="4" fillId="0" borderId="20" xfId="0" applyNumberFormat="1" applyFont="1" applyBorder="1" applyAlignment="1">
      <alignment vertical="center"/>
    </xf>
    <xf numFmtId="0" fontId="30" fillId="37" borderId="10" xfId="0" applyFont="1" applyFill="1" applyBorder="1" applyAlignment="1" applyProtection="1">
      <alignment horizontal="left" vertical="center" wrapText="1" shrinkToFit="1"/>
      <protection locked="0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4" fillId="0" borderId="17" xfId="0" applyFont="1" applyBorder="1" applyAlignment="1">
      <alignment vertical="center" wrapText="1"/>
    </xf>
    <xf numFmtId="0" fontId="4" fillId="34" borderId="11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vertical="center" wrapText="1"/>
    </xf>
    <xf numFmtId="3" fontId="4" fillId="0" borderId="12" xfId="0" applyNumberFormat="1" applyFont="1" applyBorder="1" applyAlignment="1">
      <alignment vertical="center"/>
    </xf>
    <xf numFmtId="4" fontId="4" fillId="0" borderId="12" xfId="0" applyNumberFormat="1" applyFont="1" applyBorder="1" applyAlignment="1">
      <alignment vertical="center"/>
    </xf>
    <xf numFmtId="4" fontId="29" fillId="33" borderId="10" xfId="0" applyNumberFormat="1" applyFont="1" applyFill="1" applyBorder="1" applyAlignment="1">
      <alignment vertical="center"/>
    </xf>
    <xf numFmtId="3" fontId="29" fillId="33" borderId="10" xfId="0" applyNumberFormat="1" applyFont="1" applyFill="1" applyBorder="1" applyAlignment="1">
      <alignment vertical="center"/>
    </xf>
    <xf numFmtId="3" fontId="4" fillId="34" borderId="10" xfId="0" applyNumberFormat="1" applyFont="1" applyFill="1" applyBorder="1" applyAlignment="1">
      <alignment vertical="center" wrapText="1"/>
    </xf>
    <xf numFmtId="3" fontId="29" fillId="8" borderId="10" xfId="0" applyNumberFormat="1" applyFont="1" applyFill="1" applyBorder="1" applyAlignment="1">
      <alignment vertical="center"/>
    </xf>
    <xf numFmtId="0" fontId="31" fillId="33" borderId="10" xfId="0" applyFont="1" applyFill="1" applyBorder="1" applyAlignment="1">
      <alignment horizontal="center" vertical="center"/>
    </xf>
    <xf numFmtId="0" fontId="31" fillId="33" borderId="10" xfId="0" applyFont="1" applyFill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4" fontId="4" fillId="0" borderId="20" xfId="0" applyNumberFormat="1" applyFont="1" applyBorder="1" applyAlignment="1">
      <alignment vertical="center"/>
    </xf>
    <xf numFmtId="0" fontId="4" fillId="8" borderId="10" xfId="0" applyFont="1" applyFill="1" applyBorder="1" applyAlignment="1">
      <alignment vertical="center"/>
    </xf>
    <xf numFmtId="0" fontId="4" fillId="38" borderId="10" xfId="0" applyFont="1" applyFill="1" applyBorder="1" applyAlignment="1">
      <alignment vertical="center"/>
    </xf>
    <xf numFmtId="3" fontId="29" fillId="38" borderId="10" xfId="0" applyNumberFormat="1" applyFont="1" applyFill="1" applyBorder="1" applyAlignment="1">
      <alignment vertical="center"/>
    </xf>
    <xf numFmtId="4" fontId="29" fillId="38" borderId="10" xfId="0" applyNumberFormat="1" applyFont="1" applyFill="1" applyBorder="1" applyAlignment="1">
      <alignment vertical="center"/>
    </xf>
    <xf numFmtId="3" fontId="29" fillId="38" borderId="14" xfId="0" applyNumberFormat="1" applyFont="1" applyFill="1" applyBorder="1" applyAlignment="1">
      <alignment vertical="center"/>
    </xf>
    <xf numFmtId="4" fontId="29" fillId="38" borderId="14" xfId="0" applyNumberFormat="1" applyFont="1" applyFill="1" applyBorder="1" applyAlignment="1">
      <alignment vertical="center"/>
    </xf>
    <xf numFmtId="0" fontId="4" fillId="0" borderId="22" xfId="0" applyFont="1" applyBorder="1" applyAlignment="1">
      <alignment vertical="center"/>
    </xf>
    <xf numFmtId="3" fontId="29" fillId="6" borderId="17" xfId="0" applyNumberFormat="1" applyFont="1" applyFill="1" applyBorder="1" applyAlignment="1">
      <alignment vertical="center"/>
    </xf>
    <xf numFmtId="0" fontId="4" fillId="34" borderId="11" xfId="0" applyFont="1" applyFill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4" fillId="0" borderId="23" xfId="0" applyFont="1" applyBorder="1" applyAlignment="1">
      <alignment vertical="center"/>
    </xf>
    <xf numFmtId="0" fontId="29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3" fontId="29" fillId="34" borderId="14" xfId="0" applyNumberFormat="1" applyFont="1" applyFill="1" applyBorder="1" applyAlignment="1">
      <alignment vertical="center"/>
    </xf>
    <xf numFmtId="0" fontId="29" fillId="35" borderId="10" xfId="0" applyFont="1" applyFill="1" applyBorder="1" applyAlignment="1">
      <alignment vertical="center" wrapText="1"/>
    </xf>
    <xf numFmtId="0" fontId="29" fillId="0" borderId="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4" fontId="29" fillId="0" borderId="10" xfId="0" applyNumberFormat="1" applyFont="1" applyBorder="1" applyAlignment="1">
      <alignment horizontal="center" vertical="center"/>
    </xf>
    <xf numFmtId="4" fontId="29" fillId="35" borderId="14" xfId="0" applyNumberFormat="1" applyFont="1" applyFill="1" applyBorder="1" applyAlignment="1">
      <alignment vertical="center"/>
    </xf>
    <xf numFmtId="4" fontId="29" fillId="34" borderId="14" xfId="0" applyNumberFormat="1" applyFont="1" applyFill="1" applyBorder="1" applyAlignment="1">
      <alignment vertical="center"/>
    </xf>
    <xf numFmtId="4" fontId="29" fillId="0" borderId="14" xfId="0" applyNumberFormat="1" applyFont="1" applyBorder="1" applyAlignment="1">
      <alignment vertical="center"/>
    </xf>
    <xf numFmtId="3" fontId="4" fillId="38" borderId="10" xfId="0" applyNumberFormat="1" applyFont="1" applyFill="1" applyBorder="1" applyAlignment="1">
      <alignment vertical="center"/>
    </xf>
    <xf numFmtId="4" fontId="29" fillId="35" borderId="10" xfId="0" applyNumberFormat="1" applyFont="1" applyFill="1" applyBorder="1" applyAlignment="1">
      <alignment vertical="center"/>
    </xf>
    <xf numFmtId="4" fontId="29" fillId="34" borderId="10" xfId="0" applyNumberFormat="1" applyFont="1" applyFill="1" applyBorder="1" applyAlignment="1">
      <alignment vertical="center"/>
    </xf>
    <xf numFmtId="4" fontId="4" fillId="8" borderId="10" xfId="0" applyNumberFormat="1" applyFont="1" applyFill="1" applyBorder="1" applyAlignment="1">
      <alignment vertical="center"/>
    </xf>
    <xf numFmtId="4" fontId="29" fillId="6" borderId="10" xfId="0" applyNumberFormat="1" applyFont="1" applyFill="1" applyBorder="1" applyAlignment="1">
      <alignment vertical="center"/>
    </xf>
    <xf numFmtId="4" fontId="29" fillId="8" borderId="10" xfId="0" applyNumberFormat="1" applyFont="1" applyFill="1" applyBorder="1" applyAlignment="1">
      <alignment vertical="center"/>
    </xf>
    <xf numFmtId="3" fontId="29" fillId="8" borderId="14" xfId="0" applyNumberFormat="1" applyFont="1" applyFill="1" applyBorder="1" applyAlignment="1">
      <alignment vertical="center"/>
    </xf>
    <xf numFmtId="4" fontId="29" fillId="8" borderId="14" xfId="0" applyNumberFormat="1" applyFont="1" applyFill="1" applyBorder="1" applyAlignment="1">
      <alignment vertical="center"/>
    </xf>
    <xf numFmtId="4" fontId="29" fillId="0" borderId="10" xfId="0" applyNumberFormat="1" applyFont="1" applyBorder="1" applyAlignment="1">
      <alignment vertical="center"/>
    </xf>
    <xf numFmtId="0" fontId="4" fillId="35" borderId="10" xfId="0" applyFont="1" applyFill="1" applyBorder="1" applyAlignment="1">
      <alignment horizontal="center" vertical="center"/>
    </xf>
    <xf numFmtId="4" fontId="29" fillId="6" borderId="19" xfId="0" applyNumberFormat="1" applyFont="1" applyFill="1" applyBorder="1" applyAlignment="1">
      <alignment vertical="center"/>
    </xf>
    <xf numFmtId="0" fontId="29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0" fontId="4" fillId="8" borderId="14" xfId="0" applyFont="1" applyFill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4" fontId="4" fillId="34" borderId="14" xfId="0" applyNumberFormat="1" applyFont="1" applyFill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4" fillId="8" borderId="20" xfId="0" applyFont="1" applyFill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30" fillId="37" borderId="0" xfId="0" applyFont="1" applyFill="1" applyBorder="1" applyAlignment="1" applyProtection="1">
      <alignment horizontal="left" vertical="center" wrapText="1" shrinkToFit="1"/>
      <protection locked="0"/>
    </xf>
    <xf numFmtId="4" fontId="0" fillId="0" borderId="0" xfId="0" applyNumberFormat="1" applyAlignment="1">
      <alignment vertical="center"/>
    </xf>
    <xf numFmtId="0" fontId="4" fillId="0" borderId="10" xfId="0" applyFont="1" applyBorder="1" applyAlignment="1">
      <alignment horizontal="justify" vertical="center"/>
    </xf>
    <xf numFmtId="4" fontId="4" fillId="0" borderId="1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4" fontId="4" fillId="34" borderId="15" xfId="0" applyNumberFormat="1" applyFont="1" applyFill="1" applyBorder="1" applyAlignment="1">
      <alignment vertical="center"/>
    </xf>
    <xf numFmtId="1" fontId="4" fillId="36" borderId="18" xfId="0" applyNumberFormat="1" applyFont="1" applyFill="1" applyBorder="1" applyAlignment="1">
      <alignment horizontal="center" vertical="center"/>
    </xf>
    <xf numFmtId="1" fontId="4" fillId="34" borderId="10" xfId="0" applyNumberFormat="1" applyFont="1" applyFill="1" applyBorder="1" applyAlignment="1">
      <alignment horizontal="center" vertical="center"/>
    </xf>
    <xf numFmtId="1" fontId="4" fillId="36" borderId="13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34" borderId="0" xfId="0" applyFont="1" applyFill="1" applyBorder="1" applyAlignment="1">
      <alignment vertical="center" wrapText="1"/>
    </xf>
    <xf numFmtId="3" fontId="4" fillId="34" borderId="0" xfId="0" applyNumberFormat="1" applyFont="1" applyFill="1" applyBorder="1" applyAlignment="1">
      <alignment vertical="center" wrapText="1"/>
    </xf>
    <xf numFmtId="0" fontId="4" fillId="34" borderId="0" xfId="0" applyFont="1" applyFill="1" applyBorder="1" applyAlignment="1">
      <alignment horizontal="left" vertical="center" wrapText="1"/>
    </xf>
    <xf numFmtId="0" fontId="4" fillId="34" borderId="0" xfId="0" applyFont="1" applyFill="1" applyBorder="1" applyAlignment="1">
      <alignment vertical="center"/>
    </xf>
    <xf numFmtId="0" fontId="31" fillId="34" borderId="24" xfId="0" applyFont="1" applyFill="1" applyBorder="1" applyAlignment="1">
      <alignment horizontal="center" vertical="center"/>
    </xf>
    <xf numFmtId="0" fontId="30" fillId="39" borderId="0" xfId="0" applyFont="1" applyFill="1" applyBorder="1" applyAlignment="1" applyProtection="1">
      <alignment horizontal="left" vertical="center" wrapText="1" shrinkToFit="1"/>
      <protection locked="0"/>
    </xf>
    <xf numFmtId="0" fontId="4" fillId="34" borderId="0" xfId="0" applyFont="1" applyFill="1" applyBorder="1" applyAlignment="1">
      <alignment horizontal="justify" vertical="center"/>
    </xf>
    <xf numFmtId="0" fontId="29" fillId="34" borderId="0" xfId="0" applyFont="1" applyFill="1" applyBorder="1" applyAlignment="1">
      <alignment vertical="center"/>
    </xf>
    <xf numFmtId="0" fontId="29" fillId="34" borderId="0" xfId="0" applyFont="1" applyFill="1" applyBorder="1" applyAlignment="1">
      <alignment horizontal="center" vertical="center" wrapText="1"/>
    </xf>
    <xf numFmtId="3" fontId="29" fillId="34" borderId="0" xfId="0" applyNumberFormat="1" applyFont="1" applyFill="1" applyBorder="1" applyAlignment="1">
      <alignment vertical="center"/>
    </xf>
    <xf numFmtId="3" fontId="4" fillId="34" borderId="0" xfId="0" applyNumberFormat="1" applyFont="1" applyFill="1" applyBorder="1" applyAlignment="1">
      <alignment vertical="center"/>
    </xf>
    <xf numFmtId="3" fontId="4" fillId="34" borderId="0" xfId="0" applyNumberFormat="1" applyFont="1" applyFill="1" applyAlignment="1">
      <alignment vertical="center"/>
    </xf>
    <xf numFmtId="3" fontId="6" fillId="34" borderId="0" xfId="0" applyNumberFormat="1" applyFont="1" applyFill="1" applyBorder="1" applyAlignment="1">
      <alignment vertical="center"/>
    </xf>
    <xf numFmtId="0" fontId="6" fillId="34" borderId="0" xfId="0" applyFont="1" applyFill="1" applyBorder="1" applyAlignment="1">
      <alignment vertical="center"/>
    </xf>
    <xf numFmtId="0" fontId="6" fillId="34" borderId="0" xfId="0" applyFont="1" applyFill="1" applyAlignment="1">
      <alignment vertical="center"/>
    </xf>
    <xf numFmtId="3" fontId="4" fillId="34" borderId="10" xfId="0" applyNumberFormat="1" applyFont="1" applyFill="1" applyBorder="1" applyAlignment="1">
      <alignment horizontal="right" vertical="center"/>
    </xf>
    <xf numFmtId="4" fontId="4" fillId="34" borderId="10" xfId="0" applyNumberFormat="1" applyFont="1" applyFill="1" applyBorder="1" applyAlignment="1">
      <alignment horizontal="right" vertical="center"/>
    </xf>
    <xf numFmtId="0" fontId="4" fillId="34" borderId="14" xfId="0" applyFont="1" applyFill="1" applyBorder="1" applyAlignment="1">
      <alignment horizontal="center" vertical="center"/>
    </xf>
    <xf numFmtId="0" fontId="32" fillId="0" borderId="2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5" fillId="0" borderId="24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9" fillId="6" borderId="25" xfId="0" applyFont="1" applyFill="1" applyBorder="1" applyAlignment="1">
      <alignment vertical="center" wrapText="1"/>
    </xf>
    <xf numFmtId="0" fontId="29" fillId="6" borderId="21" xfId="0" applyFont="1" applyFill="1" applyBorder="1" applyAlignment="1">
      <alignment vertical="center" wrapText="1"/>
    </xf>
    <xf numFmtId="0" fontId="29" fillId="6" borderId="19" xfId="0" applyFont="1" applyFill="1" applyBorder="1" applyAlignment="1">
      <alignment vertical="center" wrapText="1"/>
    </xf>
    <xf numFmtId="0" fontId="29" fillId="33" borderId="11" xfId="0" applyFont="1" applyFill="1" applyBorder="1" applyAlignment="1">
      <alignment horizontal="center" vertical="center"/>
    </xf>
    <xf numFmtId="0" fontId="29" fillId="33" borderId="13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vertic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9" fillId="0" borderId="23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2" fillId="0" borderId="21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9" fillId="33" borderId="10" xfId="0" applyFont="1" applyFill="1" applyBorder="1" applyAlignment="1">
      <alignment horizontal="center" vertical="center"/>
    </xf>
    <xf numFmtId="0" fontId="29" fillId="33" borderId="14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3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29" fillId="33" borderId="26" xfId="0" applyFont="1" applyFill="1" applyBorder="1" applyAlignment="1">
      <alignment horizontal="center" vertical="center" wrapText="1"/>
    </xf>
    <xf numFmtId="0" fontId="29" fillId="33" borderId="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/>
    </xf>
    <xf numFmtId="0" fontId="29" fillId="0" borderId="23" xfId="0" applyFont="1" applyBorder="1" applyAlignment="1">
      <alignment vertical="center" wrapText="1"/>
    </xf>
    <xf numFmtId="0" fontId="4" fillId="0" borderId="22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29" fillId="38" borderId="23" xfId="0" applyFont="1" applyFill="1" applyBorder="1" applyAlignment="1">
      <alignment vertical="center"/>
    </xf>
    <xf numFmtId="0" fontId="29" fillId="38" borderId="22" xfId="0" applyFont="1" applyFill="1" applyBorder="1" applyAlignment="1">
      <alignment vertical="center"/>
    </xf>
    <xf numFmtId="0" fontId="29" fillId="38" borderId="14" xfId="0" applyFont="1" applyFill="1" applyBorder="1" applyAlignment="1">
      <alignment vertical="center"/>
    </xf>
    <xf numFmtId="0" fontId="0" fillId="0" borderId="22" xfId="0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3" fontId="29" fillId="0" borderId="10" xfId="0" applyNumberFormat="1" applyFont="1" applyBorder="1" applyAlignment="1">
      <alignment horizontal="center" vertical="center"/>
    </xf>
    <xf numFmtId="4" fontId="4" fillId="0" borderId="23" xfId="0" applyNumberFormat="1" applyFont="1" applyBorder="1" applyAlignment="1">
      <alignment horizontal="center" vertical="center"/>
    </xf>
    <xf numFmtId="4" fontId="4" fillId="0" borderId="14" xfId="0" applyNumberFormat="1" applyFont="1" applyBorder="1" applyAlignment="1">
      <alignment horizontal="center" vertical="center"/>
    </xf>
    <xf numFmtId="4" fontId="29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vertical="center"/>
    </xf>
    <xf numFmtId="0" fontId="29" fillId="33" borderId="15" xfId="0" applyFont="1" applyFill="1" applyBorder="1" applyAlignment="1">
      <alignment horizontal="center" vertical="center"/>
    </xf>
    <xf numFmtId="0" fontId="29" fillId="33" borderId="20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enia\za&#322;%201%20Dotacje_55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ud&#380;et%202018\Uchwa&#322;y%20%202018\Grudzie&#324;%202018\Uchwa&#322;a%2012_III\za&#322;%201%20Dotacje_12_III_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Arkusz2"/>
      <sheetName val="Arkusz3"/>
    </sheetNames>
    <sheetDataSet>
      <sheetData sheetId="0">
        <row r="16">
          <cell r="M16" t="str">
            <v>Regionalne partnerstwo samorządów Mazowsza dla aktywiazacji społeczeństwa informacyjnego  w zakresie e-administracji i geoinformacji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Arkusz2"/>
      <sheetName val="Arkusz3"/>
    </sheetNames>
    <sheetDataSet>
      <sheetData sheetId="0">
        <row r="22">
          <cell r="M22" t="str">
            <v>Za dzieci z gminy Lesznowola uczęszczające do niepublicznych punktów  przedszkolnych na terenie innych gmin</v>
          </cell>
        </row>
        <row r="44">
          <cell r="E44" t="str">
            <v>Niepubliczne gimnazjum i liceum -niepełnosprawni</v>
          </cell>
        </row>
        <row r="52">
          <cell r="M52" t="str">
            <v>Upowszechnianie turystyki krajoznawczej z elementami rekreacji ruchowej dla osób dorosłych z terenu gminy</v>
          </cell>
        </row>
        <row r="54">
          <cell r="M54" t="str">
            <v>Działania profilaktyczne i socjoterepeut na rzecz społeczości gminy </v>
          </cell>
        </row>
        <row r="59">
          <cell r="M59" t="str">
            <v>Wspieranie kultury i ochrony dziedzictwa narodowego w ramach integracji społecznej dotyczącej m.in. zakresu historii, teatru, piosenki  itp.</v>
          </cell>
        </row>
        <row r="61">
          <cell r="M61" t="str">
            <v>Prowadzenie zajęć rekreacyjno-sportowych i szkoleniowych w zakresie kultury fizycznej, organizacja i obsługa zawodów sportowych oraz masowych imprez rekreacyjnych dla społeczności z terenu gminy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23"/>
  <sheetViews>
    <sheetView tabSelected="1" zoomScale="118" zoomScaleNormal="118" zoomScalePageLayoutView="0" workbookViewId="0" topLeftCell="A1">
      <selection activeCell="N10" sqref="N10:S10"/>
    </sheetView>
  </sheetViews>
  <sheetFormatPr defaultColWidth="9.00390625" defaultRowHeight="12.75"/>
  <cols>
    <col min="1" max="1" width="3.375" style="1" customWidth="1"/>
    <col min="2" max="2" width="4.75390625" style="1" customWidth="1"/>
    <col min="3" max="3" width="6.875" style="1" customWidth="1"/>
    <col min="4" max="4" width="5.375" style="1" customWidth="1"/>
    <col min="5" max="5" width="18.875" style="1" customWidth="1"/>
    <col min="6" max="6" width="9.25390625" style="1" customWidth="1"/>
    <col min="7" max="7" width="12.125" style="1" customWidth="1"/>
    <col min="8" max="8" width="8.75390625" style="1" customWidth="1"/>
    <col min="9" max="9" width="10.25390625" style="1" customWidth="1"/>
    <col min="10" max="10" width="12.75390625" style="1" customWidth="1"/>
    <col min="11" max="11" width="8.75390625" style="1" customWidth="1"/>
    <col min="12" max="12" width="29.25390625" style="1" customWidth="1"/>
    <col min="13" max="13" width="12.25390625" style="1" customWidth="1"/>
    <col min="14" max="14" width="17.375" style="1" customWidth="1"/>
    <col min="15" max="16384" width="9.125" style="1" customWidth="1"/>
  </cols>
  <sheetData>
    <row r="1" spans="1:13" ht="12.75" customHeight="1">
      <c r="A1" s="2"/>
      <c r="B1" s="2"/>
      <c r="C1" s="3"/>
      <c r="D1" s="3"/>
      <c r="E1" s="3"/>
      <c r="F1" s="3"/>
      <c r="G1" s="3"/>
      <c r="H1" s="3"/>
      <c r="I1" s="4" t="s">
        <v>52</v>
      </c>
      <c r="J1" s="4"/>
      <c r="K1" s="4"/>
      <c r="L1" s="2"/>
      <c r="M1" s="9"/>
    </row>
    <row r="2" spans="1:13" ht="12.75">
      <c r="A2" s="2"/>
      <c r="B2" s="2"/>
      <c r="C2" s="2"/>
      <c r="D2" s="2"/>
      <c r="E2" s="2"/>
      <c r="F2" s="2"/>
      <c r="G2" s="9"/>
      <c r="H2" s="7"/>
      <c r="I2" s="184" t="s">
        <v>69</v>
      </c>
      <c r="J2" s="185"/>
      <c r="K2" s="185"/>
      <c r="L2" s="2"/>
      <c r="M2" s="9"/>
    </row>
    <row r="3" spans="1:13" ht="12.75">
      <c r="A3" s="2"/>
      <c r="B3" s="2"/>
      <c r="C3" s="2"/>
      <c r="D3" s="2"/>
      <c r="E3" s="2"/>
      <c r="F3" s="2"/>
      <c r="G3" s="9"/>
      <c r="H3" s="7"/>
      <c r="I3" s="4" t="s">
        <v>31</v>
      </c>
      <c r="J3" s="4"/>
      <c r="K3" s="4"/>
      <c r="L3" s="2"/>
      <c r="M3" s="9"/>
    </row>
    <row r="4" spans="1:13" ht="12.75" customHeight="1">
      <c r="A4" s="2"/>
      <c r="B4" s="2"/>
      <c r="C4" s="2"/>
      <c r="D4" s="2"/>
      <c r="E4" s="2"/>
      <c r="F4" s="2"/>
      <c r="G4" s="9"/>
      <c r="H4" s="7"/>
      <c r="I4" s="184" t="s">
        <v>70</v>
      </c>
      <c r="J4" s="185"/>
      <c r="K4" s="4"/>
      <c r="L4" s="2"/>
      <c r="M4" s="9"/>
    </row>
    <row r="5" spans="1:13" ht="1.5" customHeight="1">
      <c r="A5" s="2"/>
      <c r="B5" s="2"/>
      <c r="C5" s="2"/>
      <c r="D5" s="2"/>
      <c r="E5" s="2"/>
      <c r="F5" s="2"/>
      <c r="G5" s="9"/>
      <c r="H5" s="7"/>
      <c r="I5" s="2"/>
      <c r="J5" s="9"/>
      <c r="K5" s="7"/>
      <c r="L5" s="2"/>
      <c r="M5" s="9"/>
    </row>
    <row r="6" spans="1:19" ht="27.75" customHeight="1">
      <c r="A6" s="191" t="s">
        <v>53</v>
      </c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45"/>
      <c r="N6" s="138"/>
      <c r="O6" s="138"/>
      <c r="P6" s="138"/>
      <c r="Q6" s="138"/>
      <c r="R6" s="138"/>
      <c r="S6" s="138"/>
    </row>
    <row r="7" spans="1:19" ht="13.5" customHeight="1">
      <c r="A7" s="88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145"/>
      <c r="N7" s="138"/>
      <c r="O7" s="138"/>
      <c r="P7" s="138"/>
      <c r="Q7" s="138"/>
      <c r="R7" s="138"/>
      <c r="S7" s="138"/>
    </row>
    <row r="8" spans="1:19" ht="14.25">
      <c r="A8" s="178" t="s">
        <v>16</v>
      </c>
      <c r="B8" s="178" t="s">
        <v>1</v>
      </c>
      <c r="C8" s="178" t="s">
        <v>2</v>
      </c>
      <c r="D8" s="178" t="s">
        <v>0</v>
      </c>
      <c r="E8" s="202" t="s">
        <v>8</v>
      </c>
      <c r="F8" s="195" t="s">
        <v>7</v>
      </c>
      <c r="G8" s="195"/>
      <c r="H8" s="195"/>
      <c r="I8" s="195"/>
      <c r="J8" s="195"/>
      <c r="K8" s="195"/>
      <c r="L8" s="219" t="s">
        <v>6</v>
      </c>
      <c r="M8" s="170"/>
      <c r="N8" s="171"/>
      <c r="O8" s="171"/>
      <c r="P8" s="171"/>
      <c r="Q8" s="172"/>
      <c r="R8" s="171"/>
      <c r="S8" s="171"/>
    </row>
    <row r="9" spans="1:19" ht="14.25">
      <c r="A9" s="179"/>
      <c r="B9" s="179"/>
      <c r="C9" s="179"/>
      <c r="D9" s="179"/>
      <c r="E9" s="203"/>
      <c r="F9" s="195" t="s">
        <v>5</v>
      </c>
      <c r="G9" s="195"/>
      <c r="H9" s="195"/>
      <c r="I9" s="196" t="s">
        <v>15</v>
      </c>
      <c r="J9" s="196"/>
      <c r="K9" s="197"/>
      <c r="L9" s="220"/>
      <c r="M9" s="170"/>
      <c r="N9" s="212"/>
      <c r="O9" s="213"/>
      <c r="P9" s="213"/>
      <c r="Q9" s="213"/>
      <c r="R9" s="213"/>
      <c r="S9" s="213"/>
    </row>
    <row r="10" spans="1:19" ht="12.75">
      <c r="A10" s="180"/>
      <c r="B10" s="180"/>
      <c r="C10" s="180"/>
      <c r="D10" s="180"/>
      <c r="E10" s="204"/>
      <c r="F10" s="10" t="s">
        <v>25</v>
      </c>
      <c r="G10" s="10" t="s">
        <v>32</v>
      </c>
      <c r="H10" s="6" t="s">
        <v>33</v>
      </c>
      <c r="I10" s="10" t="s">
        <v>25</v>
      </c>
      <c r="J10" s="10" t="s">
        <v>32</v>
      </c>
      <c r="K10" s="6" t="s">
        <v>33</v>
      </c>
      <c r="L10" s="221"/>
      <c r="M10" s="173"/>
      <c r="N10" s="212"/>
      <c r="O10" s="213"/>
      <c r="P10" s="213"/>
      <c r="Q10" s="213"/>
      <c r="R10" s="213"/>
      <c r="S10" s="213"/>
    </row>
    <row r="11" spans="1:19" ht="12.75">
      <c r="A11" s="86">
        <v>1</v>
      </c>
      <c r="B11" s="86">
        <v>2</v>
      </c>
      <c r="C11" s="86">
        <v>3</v>
      </c>
      <c r="D11" s="86">
        <v>4</v>
      </c>
      <c r="E11" s="86">
        <v>5</v>
      </c>
      <c r="F11" s="86">
        <v>6</v>
      </c>
      <c r="G11" s="86">
        <v>7</v>
      </c>
      <c r="H11" s="87">
        <v>8</v>
      </c>
      <c r="I11" s="86">
        <v>9</v>
      </c>
      <c r="J11" s="86">
        <v>10</v>
      </c>
      <c r="K11" s="87">
        <v>11</v>
      </c>
      <c r="L11" s="86">
        <v>12</v>
      </c>
      <c r="M11" s="156"/>
      <c r="N11" s="174"/>
      <c r="O11" s="174"/>
      <c r="P11" s="174"/>
      <c r="Q11" s="174"/>
      <c r="R11" s="174"/>
      <c r="S11" s="174"/>
    </row>
    <row r="12" spans="1:13" ht="12.75">
      <c r="A12" s="140"/>
      <c r="B12" s="193" t="s">
        <v>18</v>
      </c>
      <c r="C12" s="193"/>
      <c r="D12" s="193"/>
      <c r="E12" s="193"/>
      <c r="F12" s="193"/>
      <c r="G12" s="193"/>
      <c r="H12" s="193"/>
      <c r="I12" s="193"/>
      <c r="J12" s="193"/>
      <c r="K12" s="193"/>
      <c r="L12" s="194"/>
      <c r="M12" s="150"/>
    </row>
    <row r="13" spans="1:16" ht="21">
      <c r="A13" s="16">
        <v>1</v>
      </c>
      <c r="B13" s="16">
        <v>600</v>
      </c>
      <c r="C13" s="16">
        <v>60004</v>
      </c>
      <c r="D13" s="16">
        <v>2310</v>
      </c>
      <c r="E13" s="5" t="s">
        <v>11</v>
      </c>
      <c r="F13" s="25"/>
      <c r="G13" s="25"/>
      <c r="H13" s="25"/>
      <c r="I13" s="23">
        <v>1620000</v>
      </c>
      <c r="J13" s="62">
        <v>1557612</v>
      </c>
      <c r="K13" s="62">
        <f>J13*100/I13</f>
        <v>96.14888888888889</v>
      </c>
      <c r="L13" s="5" t="s">
        <v>17</v>
      </c>
      <c r="M13" s="151"/>
      <c r="N13" s="8"/>
      <c r="O13" s="8"/>
      <c r="P13" s="8"/>
    </row>
    <row r="14" spans="1:16" ht="21">
      <c r="A14" s="16">
        <v>2</v>
      </c>
      <c r="B14" s="16">
        <v>600</v>
      </c>
      <c r="C14" s="16">
        <v>60004</v>
      </c>
      <c r="D14" s="16">
        <v>2310</v>
      </c>
      <c r="E14" s="5" t="s">
        <v>11</v>
      </c>
      <c r="F14" s="25"/>
      <c r="G14" s="25"/>
      <c r="H14" s="25"/>
      <c r="I14" s="23">
        <v>869040</v>
      </c>
      <c r="J14" s="62">
        <v>869040</v>
      </c>
      <c r="K14" s="62">
        <f aca="true" t="shared" si="0" ref="K14:K25">J14*100/I14</f>
        <v>100</v>
      </c>
      <c r="L14" s="5" t="s">
        <v>40</v>
      </c>
      <c r="M14" s="152"/>
      <c r="N14" s="8"/>
      <c r="O14" s="8"/>
      <c r="P14" s="8"/>
    </row>
    <row r="15" spans="1:25" ht="21">
      <c r="A15" s="16">
        <v>3</v>
      </c>
      <c r="B15" s="16">
        <v>600</v>
      </c>
      <c r="C15" s="16">
        <v>60004</v>
      </c>
      <c r="D15" s="16">
        <v>2310</v>
      </c>
      <c r="E15" s="5" t="s">
        <v>11</v>
      </c>
      <c r="F15" s="25"/>
      <c r="G15" s="25"/>
      <c r="H15" s="25"/>
      <c r="I15" s="23">
        <v>30000</v>
      </c>
      <c r="J15" s="62">
        <v>17065</v>
      </c>
      <c r="K15" s="62">
        <f t="shared" si="0"/>
        <v>56.88333333333333</v>
      </c>
      <c r="L15" s="74" t="s">
        <v>54</v>
      </c>
      <c r="M15" s="157"/>
      <c r="N15" s="198"/>
      <c r="O15" s="199"/>
      <c r="P15" s="199"/>
      <c r="Q15" s="110"/>
      <c r="R15" s="110"/>
      <c r="S15" s="110"/>
      <c r="T15" s="110"/>
      <c r="U15" s="110"/>
      <c r="V15" s="110"/>
      <c r="W15" s="110"/>
      <c r="X15" s="110"/>
      <c r="Y15" s="110"/>
    </row>
    <row r="16" spans="1:14" ht="78" customHeight="1">
      <c r="A16" s="16">
        <v>4</v>
      </c>
      <c r="B16" s="16">
        <v>600</v>
      </c>
      <c r="C16" s="16">
        <v>60013</v>
      </c>
      <c r="D16" s="16">
        <v>6300</v>
      </c>
      <c r="E16" s="76" t="s">
        <v>12</v>
      </c>
      <c r="F16" s="25"/>
      <c r="G16" s="25"/>
      <c r="H16" s="25"/>
      <c r="I16" s="23">
        <v>70000</v>
      </c>
      <c r="J16" s="62">
        <v>34271</v>
      </c>
      <c r="K16" s="62">
        <f t="shared" si="0"/>
        <v>48.95857142857143</v>
      </c>
      <c r="L16" s="74" t="s">
        <v>55</v>
      </c>
      <c r="M16" s="157"/>
      <c r="N16" s="141"/>
    </row>
    <row r="17" spans="1:14" ht="23.25" customHeight="1">
      <c r="A17" s="16">
        <v>5</v>
      </c>
      <c r="B17" s="16">
        <v>600</v>
      </c>
      <c r="C17" s="16">
        <v>60016</v>
      </c>
      <c r="D17" s="16">
        <v>6300</v>
      </c>
      <c r="E17" s="21" t="s">
        <v>56</v>
      </c>
      <c r="F17" s="25"/>
      <c r="G17" s="25"/>
      <c r="H17" s="25"/>
      <c r="I17" s="25">
        <v>100000</v>
      </c>
      <c r="J17" s="105">
        <v>100000</v>
      </c>
      <c r="K17" s="62">
        <f t="shared" si="0"/>
        <v>100</v>
      </c>
      <c r="L17" s="143" t="s">
        <v>51</v>
      </c>
      <c r="M17" s="158"/>
      <c r="N17" s="8"/>
    </row>
    <row r="18" spans="1:14" ht="44.25" customHeight="1">
      <c r="A18" s="16">
        <v>6</v>
      </c>
      <c r="B18" s="16">
        <v>710</v>
      </c>
      <c r="C18" s="16">
        <v>71095</v>
      </c>
      <c r="D18" s="16">
        <v>6639</v>
      </c>
      <c r="E18" s="76" t="s">
        <v>12</v>
      </c>
      <c r="F18" s="25"/>
      <c r="G18" s="25"/>
      <c r="H18" s="25"/>
      <c r="I18" s="25">
        <v>24132</v>
      </c>
      <c r="J18" s="135"/>
      <c r="K18" s="62"/>
      <c r="L18" s="74" t="str">
        <f>'[1]Arkusz1'!$M$16</f>
        <v>Regionalne partnerstwo samorządów Mazowsza dla aktywiazacji społeczeństwa informacyjnego  w zakresie e-administracji i geoinformacji</v>
      </c>
      <c r="M18" s="157"/>
      <c r="N18" s="8"/>
    </row>
    <row r="19" spans="1:14" ht="21">
      <c r="A19" s="16">
        <v>7</v>
      </c>
      <c r="B19" s="43">
        <v>754</v>
      </c>
      <c r="C19" s="43">
        <v>75404</v>
      </c>
      <c r="D19" s="43">
        <v>2300</v>
      </c>
      <c r="E19" s="76" t="s">
        <v>37</v>
      </c>
      <c r="F19" s="25"/>
      <c r="G19" s="25"/>
      <c r="H19" s="25"/>
      <c r="I19" s="25">
        <v>10000</v>
      </c>
      <c r="J19" s="137">
        <v>10000</v>
      </c>
      <c r="K19" s="62">
        <f t="shared" si="0"/>
        <v>100</v>
      </c>
      <c r="L19" s="74" t="s">
        <v>41</v>
      </c>
      <c r="M19" s="157"/>
      <c r="N19" s="8"/>
    </row>
    <row r="20" spans="1:14" ht="52.5">
      <c r="A20" s="16">
        <v>8</v>
      </c>
      <c r="B20" s="43">
        <v>754</v>
      </c>
      <c r="C20" s="43">
        <v>75404</v>
      </c>
      <c r="D20" s="43">
        <v>2300</v>
      </c>
      <c r="E20" s="76" t="s">
        <v>37</v>
      </c>
      <c r="F20" s="25"/>
      <c r="G20" s="25"/>
      <c r="H20" s="25"/>
      <c r="I20" s="25">
        <v>80000</v>
      </c>
      <c r="J20" s="144">
        <v>73355.5</v>
      </c>
      <c r="K20" s="62">
        <f t="shared" si="0"/>
        <v>91.694375</v>
      </c>
      <c r="L20" s="74" t="s">
        <v>57</v>
      </c>
      <c r="M20" s="157"/>
      <c r="N20" s="8"/>
    </row>
    <row r="21" spans="1:14" ht="52.5">
      <c r="A21" s="16">
        <v>9</v>
      </c>
      <c r="B21" s="43">
        <v>754</v>
      </c>
      <c r="C21" s="43">
        <v>75404</v>
      </c>
      <c r="D21" s="43">
        <v>6170</v>
      </c>
      <c r="E21" s="76" t="s">
        <v>37</v>
      </c>
      <c r="F21" s="25"/>
      <c r="G21" s="25"/>
      <c r="H21" s="25"/>
      <c r="I21" s="25">
        <v>42500</v>
      </c>
      <c r="J21" s="144">
        <v>42500</v>
      </c>
      <c r="K21" s="62">
        <f t="shared" si="0"/>
        <v>100</v>
      </c>
      <c r="L21" s="74" t="s">
        <v>58</v>
      </c>
      <c r="M21" s="157"/>
      <c r="N21" s="8"/>
    </row>
    <row r="22" spans="1:14" ht="31.5">
      <c r="A22" s="16">
        <v>10</v>
      </c>
      <c r="B22" s="43">
        <v>801</v>
      </c>
      <c r="C22" s="43">
        <v>80103</v>
      </c>
      <c r="D22" s="43">
        <v>2310</v>
      </c>
      <c r="E22" s="21" t="s">
        <v>38</v>
      </c>
      <c r="F22" s="25"/>
      <c r="G22" s="25"/>
      <c r="H22" s="25"/>
      <c r="I22" s="25">
        <v>4000</v>
      </c>
      <c r="J22" s="144"/>
      <c r="K22" s="62"/>
      <c r="L22" s="74" t="s">
        <v>59</v>
      </c>
      <c r="M22" s="157"/>
      <c r="N22" s="8"/>
    </row>
    <row r="23" spans="1:14" ht="31.5">
      <c r="A23" s="16">
        <v>11</v>
      </c>
      <c r="B23" s="43">
        <v>801</v>
      </c>
      <c r="C23" s="43">
        <v>80104</v>
      </c>
      <c r="D23" s="43">
        <v>2310</v>
      </c>
      <c r="E23" s="21" t="s">
        <v>38</v>
      </c>
      <c r="F23" s="25"/>
      <c r="G23" s="25"/>
      <c r="H23" s="25"/>
      <c r="I23" s="25">
        <v>1659000</v>
      </c>
      <c r="J23" s="105">
        <v>1443619.34</v>
      </c>
      <c r="K23" s="62">
        <f t="shared" si="0"/>
        <v>87.01744062688367</v>
      </c>
      <c r="L23" s="76" t="s">
        <v>42</v>
      </c>
      <c r="M23" s="154"/>
      <c r="N23" s="8"/>
    </row>
    <row r="24" spans="1:14" ht="39" customHeight="1">
      <c r="A24" s="16">
        <v>12</v>
      </c>
      <c r="B24" s="43">
        <v>801</v>
      </c>
      <c r="C24" s="43">
        <v>80106</v>
      </c>
      <c r="D24" s="43">
        <v>2310</v>
      </c>
      <c r="E24" s="21" t="s">
        <v>38</v>
      </c>
      <c r="F24" s="25"/>
      <c r="G24" s="25"/>
      <c r="H24" s="25"/>
      <c r="I24" s="23">
        <v>8000</v>
      </c>
      <c r="J24" s="62">
        <v>8000</v>
      </c>
      <c r="K24" s="62">
        <f t="shared" si="0"/>
        <v>100</v>
      </c>
      <c r="L24" s="76" t="str">
        <f>'[2]Arkusz1'!$M$22</f>
        <v>Za dzieci z gminy Lesznowola uczęszczające do niepublicznych punktów  przedszkolnych na terenie innych gmin</v>
      </c>
      <c r="M24" s="154"/>
      <c r="N24" s="8"/>
    </row>
    <row r="25" spans="1:14" ht="12.75">
      <c r="A25" s="129"/>
      <c r="B25" s="45"/>
      <c r="C25" s="45"/>
      <c r="D25" s="45"/>
      <c r="E25" s="22" t="s">
        <v>13</v>
      </c>
      <c r="F25" s="27"/>
      <c r="G25" s="27"/>
      <c r="H25" s="27"/>
      <c r="I25" s="24">
        <f>SUM(I13:I24)</f>
        <v>4516672</v>
      </c>
      <c r="J25" s="117">
        <f>SUM(J13:J24)</f>
        <v>4155462.84</v>
      </c>
      <c r="K25" s="117">
        <f t="shared" si="0"/>
        <v>92.00275866832925</v>
      </c>
      <c r="L25" s="22"/>
      <c r="M25" s="159"/>
      <c r="N25" s="8"/>
    </row>
    <row r="26" spans="1:14" ht="23.25" customHeight="1">
      <c r="A26" s="12">
        <v>13</v>
      </c>
      <c r="B26" s="12">
        <v>801</v>
      </c>
      <c r="C26" s="12">
        <v>80101</v>
      </c>
      <c r="D26" s="12">
        <v>2590</v>
      </c>
      <c r="E26" s="79" t="s">
        <v>39</v>
      </c>
      <c r="F26" s="33">
        <v>515000</v>
      </c>
      <c r="G26" s="64">
        <v>513467.19</v>
      </c>
      <c r="H26" s="64">
        <f>G26/F26*100</f>
        <v>99.70236699029125</v>
      </c>
      <c r="I26" s="42"/>
      <c r="J26" s="136"/>
      <c r="K26" s="136"/>
      <c r="L26" s="79" t="s">
        <v>34</v>
      </c>
      <c r="M26" s="152"/>
      <c r="N26" s="8"/>
    </row>
    <row r="27" spans="1:14" ht="12.75">
      <c r="A27" s="16">
        <v>14</v>
      </c>
      <c r="B27" s="12">
        <v>801</v>
      </c>
      <c r="C27" s="12">
        <v>80104</v>
      </c>
      <c r="D27" s="12">
        <v>2590</v>
      </c>
      <c r="E27" s="79" t="s">
        <v>60</v>
      </c>
      <c r="F27" s="33">
        <v>195000</v>
      </c>
      <c r="G27" s="64">
        <v>193992.92</v>
      </c>
      <c r="H27" s="64">
        <f aca="true" t="shared" si="1" ref="H27:H33">G27/F27*100</f>
        <v>99.48354871794872</v>
      </c>
      <c r="I27" s="42"/>
      <c r="J27" s="118"/>
      <c r="K27" s="112"/>
      <c r="L27" s="79" t="s">
        <v>61</v>
      </c>
      <c r="M27" s="152"/>
      <c r="N27" s="8"/>
    </row>
    <row r="28" spans="1:14" ht="12.75">
      <c r="A28" s="12">
        <v>15</v>
      </c>
      <c r="B28" s="12">
        <v>801</v>
      </c>
      <c r="C28" s="12">
        <v>80149</v>
      </c>
      <c r="D28" s="12">
        <v>2590</v>
      </c>
      <c r="E28" s="79" t="s">
        <v>60</v>
      </c>
      <c r="F28" s="33">
        <v>120000</v>
      </c>
      <c r="G28" s="64">
        <v>118882.2</v>
      </c>
      <c r="H28" s="64">
        <f t="shared" si="1"/>
        <v>99.06849999999999</v>
      </c>
      <c r="I28" s="42"/>
      <c r="J28" s="118"/>
      <c r="K28" s="112"/>
      <c r="L28" s="79" t="s">
        <v>61</v>
      </c>
      <c r="M28" s="152"/>
      <c r="N28" s="8"/>
    </row>
    <row r="29" spans="1:14" ht="21">
      <c r="A29" s="16">
        <v>16</v>
      </c>
      <c r="B29" s="12">
        <v>801</v>
      </c>
      <c r="C29" s="12">
        <v>80150</v>
      </c>
      <c r="D29" s="12">
        <v>2590</v>
      </c>
      <c r="E29" s="79" t="s">
        <v>39</v>
      </c>
      <c r="F29" s="33">
        <v>100000</v>
      </c>
      <c r="G29" s="64">
        <v>98234.76</v>
      </c>
      <c r="H29" s="64">
        <f t="shared" si="1"/>
        <v>98.23476</v>
      </c>
      <c r="I29" s="42"/>
      <c r="J29" s="118"/>
      <c r="K29" s="112"/>
      <c r="L29" s="79" t="s">
        <v>34</v>
      </c>
      <c r="M29" s="152"/>
      <c r="N29" s="8"/>
    </row>
    <row r="30" spans="1:14" ht="21">
      <c r="A30" s="12">
        <v>17</v>
      </c>
      <c r="B30" s="12">
        <v>801</v>
      </c>
      <c r="C30" s="12">
        <v>80153</v>
      </c>
      <c r="D30" s="12">
        <v>2830</v>
      </c>
      <c r="E30" s="79" t="s">
        <v>39</v>
      </c>
      <c r="F30" s="33">
        <v>48575</v>
      </c>
      <c r="G30" s="64">
        <v>47350.82</v>
      </c>
      <c r="H30" s="64">
        <f t="shared" si="1"/>
        <v>97.47981471950592</v>
      </c>
      <c r="I30" s="42"/>
      <c r="J30" s="118"/>
      <c r="K30" s="112"/>
      <c r="L30" s="79" t="s">
        <v>34</v>
      </c>
      <c r="M30" s="152"/>
      <c r="N30" s="8"/>
    </row>
    <row r="31" spans="1:14" ht="23.25" customHeight="1">
      <c r="A31" s="16">
        <v>18</v>
      </c>
      <c r="B31" s="12">
        <v>854</v>
      </c>
      <c r="C31" s="12">
        <v>85404</v>
      </c>
      <c r="D31" s="12">
        <v>2590</v>
      </c>
      <c r="E31" s="79" t="s">
        <v>60</v>
      </c>
      <c r="F31" s="33">
        <v>31000</v>
      </c>
      <c r="G31" s="64">
        <v>13720.34</v>
      </c>
      <c r="H31" s="64">
        <f t="shared" si="1"/>
        <v>44.25916129032258</v>
      </c>
      <c r="I31" s="42"/>
      <c r="J31" s="118"/>
      <c r="K31" s="112"/>
      <c r="L31" s="79" t="s">
        <v>62</v>
      </c>
      <c r="M31" s="152"/>
      <c r="N31" s="8"/>
    </row>
    <row r="32" spans="1:14" ht="21">
      <c r="A32" s="12">
        <v>19</v>
      </c>
      <c r="B32" s="16">
        <v>921</v>
      </c>
      <c r="C32" s="16">
        <v>92109</v>
      </c>
      <c r="D32" s="16">
        <v>2480</v>
      </c>
      <c r="E32" s="76" t="s">
        <v>3</v>
      </c>
      <c r="F32" s="25">
        <v>3590000</v>
      </c>
      <c r="G32" s="137">
        <v>3590000</v>
      </c>
      <c r="H32" s="64">
        <f t="shared" si="1"/>
        <v>100</v>
      </c>
      <c r="I32" s="23"/>
      <c r="J32" s="62"/>
      <c r="K32" s="75"/>
      <c r="L32" s="75" t="s">
        <v>10</v>
      </c>
      <c r="M32" s="155"/>
      <c r="N32" s="8"/>
    </row>
    <row r="33" spans="1:14" ht="21">
      <c r="A33" s="16">
        <v>20</v>
      </c>
      <c r="B33" s="44">
        <v>921</v>
      </c>
      <c r="C33" s="44">
        <v>92116</v>
      </c>
      <c r="D33" s="44">
        <v>2480</v>
      </c>
      <c r="E33" s="77" t="s">
        <v>4</v>
      </c>
      <c r="F33" s="25">
        <v>1200000</v>
      </c>
      <c r="G33" s="137">
        <v>1200000</v>
      </c>
      <c r="H33" s="64">
        <f t="shared" si="1"/>
        <v>100</v>
      </c>
      <c r="I33" s="23"/>
      <c r="J33" s="62"/>
      <c r="K33" s="75"/>
      <c r="L33" s="75" t="s">
        <v>10</v>
      </c>
      <c r="M33" s="155"/>
      <c r="N33" s="8"/>
    </row>
    <row r="34" spans="1:14" ht="23.25" customHeight="1">
      <c r="A34" s="20"/>
      <c r="B34" s="45">
        <v>921</v>
      </c>
      <c r="C34" s="45"/>
      <c r="D34" s="45"/>
      <c r="E34" s="113" t="s">
        <v>26</v>
      </c>
      <c r="F34" s="27">
        <f>SUM(F26:F33)</f>
        <v>5799575</v>
      </c>
      <c r="G34" s="121">
        <f>SUM(G26:G33)</f>
        <v>5775648.2299999995</v>
      </c>
      <c r="H34" s="121">
        <f>G34*100/F34</f>
        <v>99.58743925201415</v>
      </c>
      <c r="I34" s="27"/>
      <c r="J34" s="117"/>
      <c r="K34" s="22"/>
      <c r="L34" s="22"/>
      <c r="M34" s="159"/>
      <c r="N34" s="8"/>
    </row>
    <row r="35" spans="1:14" ht="29.25" customHeight="1">
      <c r="A35" s="205" t="s">
        <v>48</v>
      </c>
      <c r="B35" s="206"/>
      <c r="C35" s="206"/>
      <c r="D35" s="206"/>
      <c r="E35" s="207"/>
      <c r="F35" s="28">
        <f>F34</f>
        <v>5799575</v>
      </c>
      <c r="G35" s="128">
        <f>G34</f>
        <v>5775648.2299999995</v>
      </c>
      <c r="H35" s="122">
        <f>G35*100/F35</f>
        <v>99.58743925201415</v>
      </c>
      <c r="I35" s="29">
        <f>I25+I34</f>
        <v>4516672</v>
      </c>
      <c r="J35" s="119">
        <f>J25+J34</f>
        <v>4155462.84</v>
      </c>
      <c r="K35" s="128">
        <f>K34+K25</f>
        <v>92.00275866832925</v>
      </c>
      <c r="L35" s="75"/>
      <c r="M35" s="155"/>
      <c r="N35" s="8"/>
    </row>
    <row r="36" spans="1:13" ht="12.75">
      <c r="A36" s="101"/>
      <c r="B36" s="190" t="s">
        <v>50</v>
      </c>
      <c r="C36" s="190"/>
      <c r="D36" s="190"/>
      <c r="E36" s="190"/>
      <c r="F36" s="190"/>
      <c r="G36" s="190"/>
      <c r="H36" s="190"/>
      <c r="I36" s="190"/>
      <c r="J36" s="190"/>
      <c r="K36" s="190"/>
      <c r="L36" s="114"/>
      <c r="M36" s="160"/>
    </row>
    <row r="37" spans="1:13" ht="23.25" customHeight="1">
      <c r="A37" s="11">
        <v>21</v>
      </c>
      <c r="B37" s="46">
        <v>801</v>
      </c>
      <c r="C37" s="46">
        <v>80101</v>
      </c>
      <c r="D37" s="46">
        <v>2540</v>
      </c>
      <c r="E37" s="78" t="s">
        <v>64</v>
      </c>
      <c r="F37" s="30">
        <v>3765000</v>
      </c>
      <c r="G37" s="63">
        <v>3763881.92</v>
      </c>
      <c r="H37" s="63">
        <f>G37*100/F37</f>
        <v>99.97030332005312</v>
      </c>
      <c r="I37" s="31"/>
      <c r="J37" s="31"/>
      <c r="K37" s="99"/>
      <c r="L37" s="78"/>
      <c r="M37" s="152"/>
    </row>
    <row r="38" spans="1:13" ht="23.25" customHeight="1">
      <c r="A38" s="12">
        <v>22</v>
      </c>
      <c r="B38" s="148">
        <v>801</v>
      </c>
      <c r="C38" s="148">
        <v>80103</v>
      </c>
      <c r="D38" s="148">
        <v>2540</v>
      </c>
      <c r="E38" s="50" t="s">
        <v>65</v>
      </c>
      <c r="F38" s="167">
        <v>280000</v>
      </c>
      <c r="G38" s="168">
        <v>278833.56</v>
      </c>
      <c r="H38" s="64">
        <f aca="true" t="shared" si="2" ref="H38:H44">G38*100/F38</f>
        <v>99.58341428571428</v>
      </c>
      <c r="I38" s="169"/>
      <c r="J38" s="169"/>
      <c r="K38" s="12"/>
      <c r="L38" s="79"/>
      <c r="M38" s="152"/>
    </row>
    <row r="39" spans="1:13" ht="12.75">
      <c r="A39" s="11">
        <v>23</v>
      </c>
      <c r="B39" s="11">
        <v>801</v>
      </c>
      <c r="C39" s="11">
        <v>80104</v>
      </c>
      <c r="D39" s="11">
        <v>2540</v>
      </c>
      <c r="E39" s="78" t="s">
        <v>67</v>
      </c>
      <c r="F39" s="30">
        <v>12365981</v>
      </c>
      <c r="G39" s="63">
        <v>12278317.6</v>
      </c>
      <c r="H39" s="63">
        <f t="shared" si="2"/>
        <v>99.29109223117842</v>
      </c>
      <c r="I39" s="32"/>
      <c r="J39" s="32"/>
      <c r="K39" s="30"/>
      <c r="L39" s="78"/>
      <c r="M39" s="152"/>
    </row>
    <row r="40" spans="1:13" ht="22.5" customHeight="1">
      <c r="A40" s="11">
        <v>24</v>
      </c>
      <c r="B40" s="12">
        <v>801</v>
      </c>
      <c r="C40" s="12">
        <v>80106</v>
      </c>
      <c r="D40" s="12">
        <v>2540</v>
      </c>
      <c r="E40" s="79" t="s">
        <v>66</v>
      </c>
      <c r="F40" s="33">
        <v>321010</v>
      </c>
      <c r="G40" s="64">
        <v>292981.78</v>
      </c>
      <c r="H40" s="63">
        <f t="shared" si="2"/>
        <v>91.26873929161087</v>
      </c>
      <c r="I40" s="34"/>
      <c r="J40" s="34"/>
      <c r="K40" s="41"/>
      <c r="L40" s="79"/>
      <c r="M40" s="152"/>
    </row>
    <row r="41" spans="1:13" ht="12.75">
      <c r="A41" s="11">
        <v>25</v>
      </c>
      <c r="B41" s="12">
        <v>801</v>
      </c>
      <c r="C41" s="12">
        <v>80110</v>
      </c>
      <c r="D41" s="12">
        <v>2540</v>
      </c>
      <c r="E41" s="79" t="s">
        <v>35</v>
      </c>
      <c r="F41" s="33">
        <v>92000</v>
      </c>
      <c r="G41" s="64">
        <v>86309.68</v>
      </c>
      <c r="H41" s="64">
        <f t="shared" si="2"/>
        <v>93.81486956521739</v>
      </c>
      <c r="I41" s="34"/>
      <c r="J41" s="34"/>
      <c r="K41" s="41"/>
      <c r="L41" s="79"/>
      <c r="M41" s="152"/>
    </row>
    <row r="42" spans="1:13" ht="22.5" customHeight="1">
      <c r="A42" s="11">
        <v>26</v>
      </c>
      <c r="B42" s="12">
        <v>801</v>
      </c>
      <c r="C42" s="12">
        <v>80149</v>
      </c>
      <c r="D42" s="12">
        <v>2540</v>
      </c>
      <c r="E42" s="78" t="s">
        <v>44</v>
      </c>
      <c r="F42" s="33">
        <v>1371000</v>
      </c>
      <c r="G42" s="64">
        <v>1370673.5</v>
      </c>
      <c r="H42" s="63">
        <f t="shared" si="2"/>
        <v>99.97618526622902</v>
      </c>
      <c r="I42" s="34"/>
      <c r="J42" s="34"/>
      <c r="K42" s="41"/>
      <c r="L42" s="79"/>
      <c r="M42" s="152"/>
    </row>
    <row r="43" spans="1:13" ht="33.75" customHeight="1">
      <c r="A43" s="11">
        <v>27</v>
      </c>
      <c r="B43" s="12">
        <v>801</v>
      </c>
      <c r="C43" s="12">
        <v>80150</v>
      </c>
      <c r="D43" s="12">
        <v>2540</v>
      </c>
      <c r="E43" s="78" t="s">
        <v>45</v>
      </c>
      <c r="F43" s="33">
        <v>1790500</v>
      </c>
      <c r="G43" s="64">
        <v>1789175.57</v>
      </c>
      <c r="H43" s="63">
        <f t="shared" si="2"/>
        <v>99.92603015917342</v>
      </c>
      <c r="I43" s="34"/>
      <c r="J43" s="34"/>
      <c r="K43" s="41"/>
      <c r="L43" s="5"/>
      <c r="M43" s="152"/>
    </row>
    <row r="44" spans="1:13" ht="22.5" customHeight="1">
      <c r="A44" s="11">
        <v>28</v>
      </c>
      <c r="B44" s="12">
        <v>801</v>
      </c>
      <c r="C44" s="12">
        <v>80152</v>
      </c>
      <c r="D44" s="12">
        <v>2540</v>
      </c>
      <c r="E44" s="78" t="str">
        <f>'[2]Arkusz1'!$E$44</f>
        <v>Niepubliczne gimnazjum i liceum -niepełnosprawni</v>
      </c>
      <c r="F44" s="33">
        <v>80000</v>
      </c>
      <c r="G44" s="64">
        <v>60478.48</v>
      </c>
      <c r="H44" s="146">
        <f t="shared" si="2"/>
        <v>75.5981</v>
      </c>
      <c r="I44" s="34"/>
      <c r="J44" s="34"/>
      <c r="K44" s="41"/>
      <c r="L44" s="5"/>
      <c r="M44" s="152"/>
    </row>
    <row r="45" spans="1:13" ht="12.75">
      <c r="A45" s="13"/>
      <c r="B45" s="47">
        <v>801</v>
      </c>
      <c r="C45" s="47"/>
      <c r="D45" s="47"/>
      <c r="E45" s="48" t="s">
        <v>9</v>
      </c>
      <c r="F45" s="35">
        <f>SUM(F37:F44)</f>
        <v>20065491</v>
      </c>
      <c r="G45" s="65">
        <f>SUM(G37:G44)</f>
        <v>19920652.09</v>
      </c>
      <c r="H45" s="72">
        <f>G45*100/F45</f>
        <v>99.27816912130383</v>
      </c>
      <c r="I45" s="36"/>
      <c r="J45" s="36"/>
      <c r="K45" s="35"/>
      <c r="L45" s="48"/>
      <c r="M45" s="159"/>
    </row>
    <row r="46" spans="1:13" ht="12.75">
      <c r="A46" s="12">
        <v>29</v>
      </c>
      <c r="B46" s="49">
        <v>854</v>
      </c>
      <c r="C46" s="49">
        <v>85404</v>
      </c>
      <c r="D46" s="49">
        <v>2540</v>
      </c>
      <c r="E46" s="50" t="s">
        <v>30</v>
      </c>
      <c r="F46" s="80">
        <v>137000</v>
      </c>
      <c r="G46" s="81">
        <v>129787</v>
      </c>
      <c r="H46" s="66">
        <f>G46*100/F46</f>
        <v>94.73503649635036</v>
      </c>
      <c r="I46" s="38"/>
      <c r="J46" s="38"/>
      <c r="K46" s="80"/>
      <c r="L46" s="84" t="s">
        <v>43</v>
      </c>
      <c r="M46" s="153"/>
    </row>
    <row r="47" spans="1:13" ht="12.75">
      <c r="A47" s="14"/>
      <c r="B47" s="51">
        <v>854</v>
      </c>
      <c r="C47" s="51">
        <v>85404</v>
      </c>
      <c r="D47" s="52"/>
      <c r="E47" s="53"/>
      <c r="F47" s="83">
        <f>F46</f>
        <v>137000</v>
      </c>
      <c r="G47" s="82">
        <f>G46</f>
        <v>129787</v>
      </c>
      <c r="H47" s="67">
        <f>G47*100/F47</f>
        <v>94.73503649635036</v>
      </c>
      <c r="I47" s="40"/>
      <c r="J47" s="40"/>
      <c r="K47" s="83"/>
      <c r="L47" s="85"/>
      <c r="M47" s="161"/>
    </row>
    <row r="48" spans="1:13" ht="33" customHeight="1">
      <c r="A48" s="15">
        <v>30</v>
      </c>
      <c r="B48" s="54" t="s">
        <v>21</v>
      </c>
      <c r="C48" s="54" t="s">
        <v>22</v>
      </c>
      <c r="D48" s="147">
        <v>2830</v>
      </c>
      <c r="E48" s="84" t="s">
        <v>28</v>
      </c>
      <c r="F48" s="80"/>
      <c r="G48" s="81"/>
      <c r="H48" s="66"/>
      <c r="I48" s="38">
        <v>400000</v>
      </c>
      <c r="J48" s="69">
        <v>400000</v>
      </c>
      <c r="K48" s="81">
        <f>J48*100/I48</f>
        <v>100</v>
      </c>
      <c r="L48" s="84" t="s">
        <v>23</v>
      </c>
      <c r="M48" s="153"/>
    </row>
    <row r="49" spans="1:13" ht="12.75">
      <c r="A49" s="14"/>
      <c r="B49" s="56" t="s">
        <v>21</v>
      </c>
      <c r="C49" s="56" t="s">
        <v>22</v>
      </c>
      <c r="D49" s="52"/>
      <c r="E49" s="53"/>
      <c r="F49" s="83"/>
      <c r="G49" s="82"/>
      <c r="H49" s="67"/>
      <c r="I49" s="40">
        <f>I48</f>
        <v>400000</v>
      </c>
      <c r="J49" s="70">
        <f>J48</f>
        <v>400000</v>
      </c>
      <c r="K49" s="82">
        <f>J49/I49*100</f>
        <v>100</v>
      </c>
      <c r="L49" s="85"/>
      <c r="M49" s="161"/>
    </row>
    <row r="50" spans="1:13" ht="54.75" customHeight="1">
      <c r="A50" s="15">
        <v>31</v>
      </c>
      <c r="B50" s="57">
        <v>630</v>
      </c>
      <c r="C50" s="57">
        <v>63003</v>
      </c>
      <c r="D50" s="147">
        <v>2360</v>
      </c>
      <c r="E50" s="55" t="s">
        <v>24</v>
      </c>
      <c r="F50" s="37"/>
      <c r="G50" s="37"/>
      <c r="H50" s="37"/>
      <c r="I50" s="38">
        <v>40000</v>
      </c>
      <c r="J50" s="69">
        <v>40000</v>
      </c>
      <c r="K50" s="81">
        <f>J50*100/I50</f>
        <v>100</v>
      </c>
      <c r="L50" s="50" t="str">
        <f>'[2]Arkusz1'!$M$52</f>
        <v>Upowszechnianie turystyki krajoznawczej z elementami rekreacji ruchowej dla osób dorosłych z terenu gminy</v>
      </c>
      <c r="M50" s="154"/>
    </row>
    <row r="51" spans="1:13" ht="12.75">
      <c r="A51" s="14"/>
      <c r="B51" s="131">
        <v>630</v>
      </c>
      <c r="C51" s="131">
        <v>63003</v>
      </c>
      <c r="D51" s="52"/>
      <c r="E51" s="53"/>
      <c r="F51" s="39"/>
      <c r="G51" s="39"/>
      <c r="H51" s="39"/>
      <c r="I51" s="40">
        <f>I50</f>
        <v>40000</v>
      </c>
      <c r="J51" s="70">
        <f>J50</f>
        <v>40000</v>
      </c>
      <c r="K51" s="82">
        <f>J51*100/I51</f>
        <v>100</v>
      </c>
      <c r="L51" s="91"/>
      <c r="M51" s="155"/>
    </row>
    <row r="52" spans="1:13" ht="33" customHeight="1">
      <c r="A52" s="16">
        <v>32</v>
      </c>
      <c r="B52" s="58">
        <v>851</v>
      </c>
      <c r="C52" s="58">
        <v>85154</v>
      </c>
      <c r="D52" s="43">
        <v>2360</v>
      </c>
      <c r="E52" s="76" t="s">
        <v>46</v>
      </c>
      <c r="F52" s="132"/>
      <c r="G52" s="132"/>
      <c r="H52" s="132"/>
      <c r="I52" s="23">
        <v>36000</v>
      </c>
      <c r="J52" s="62">
        <v>36000</v>
      </c>
      <c r="K52" s="62">
        <f>J52*100/I52</f>
        <v>100</v>
      </c>
      <c r="L52" s="5" t="str">
        <f>'[2]Arkusz1'!$M$54</f>
        <v>Działania profilaktyczne i socjoterepeut na rzecz społeczości gminy </v>
      </c>
      <c r="M52" s="152"/>
    </row>
    <row r="53" spans="1:13" ht="12.75">
      <c r="A53" s="14"/>
      <c r="B53" s="51">
        <v>851</v>
      </c>
      <c r="C53" s="51">
        <v>85154</v>
      </c>
      <c r="D53" s="52"/>
      <c r="E53" s="53"/>
      <c r="F53" s="91"/>
      <c r="G53" s="91"/>
      <c r="H53" s="91"/>
      <c r="I53" s="126">
        <f>I52</f>
        <v>36000</v>
      </c>
      <c r="J53" s="127">
        <f>J52</f>
        <v>36000</v>
      </c>
      <c r="K53" s="127">
        <f>J53*100/I53</f>
        <v>100</v>
      </c>
      <c r="L53" s="134"/>
      <c r="M53" s="155"/>
    </row>
    <row r="54" spans="1:13" ht="12.75">
      <c r="A54" s="12">
        <v>33</v>
      </c>
      <c r="B54" s="49">
        <v>855</v>
      </c>
      <c r="C54" s="49">
        <v>85505</v>
      </c>
      <c r="D54" s="148">
        <v>2830</v>
      </c>
      <c r="E54" s="50" t="s">
        <v>68</v>
      </c>
      <c r="F54" s="41"/>
      <c r="G54" s="41"/>
      <c r="H54" s="41"/>
      <c r="I54" s="33">
        <v>222000</v>
      </c>
      <c r="J54" s="64">
        <v>220000</v>
      </c>
      <c r="K54" s="64">
        <f>J54/I54*100</f>
        <v>99.09909909909909</v>
      </c>
      <c r="L54" s="41"/>
      <c r="M54" s="155"/>
    </row>
    <row r="55" spans="1:13" ht="12.75">
      <c r="A55" s="12">
        <v>34</v>
      </c>
      <c r="B55" s="49">
        <v>855</v>
      </c>
      <c r="C55" s="49">
        <v>85506</v>
      </c>
      <c r="D55" s="148">
        <v>2830</v>
      </c>
      <c r="E55" s="50" t="s">
        <v>47</v>
      </c>
      <c r="F55" s="41"/>
      <c r="G55" s="41"/>
      <c r="H55" s="41"/>
      <c r="I55" s="33">
        <v>15000</v>
      </c>
      <c r="J55" s="64">
        <v>12700</v>
      </c>
      <c r="K55" s="64">
        <f>J55/I55*100</f>
        <v>84.66666666666667</v>
      </c>
      <c r="L55" s="41"/>
      <c r="M55" s="155"/>
    </row>
    <row r="56" spans="1:13" ht="12.75">
      <c r="A56" s="14"/>
      <c r="B56" s="51">
        <v>855</v>
      </c>
      <c r="C56" s="51"/>
      <c r="D56" s="61"/>
      <c r="E56" s="53"/>
      <c r="F56" s="91"/>
      <c r="G56" s="91"/>
      <c r="H56" s="91"/>
      <c r="I56" s="126">
        <f>I54+I55</f>
        <v>237000</v>
      </c>
      <c r="J56" s="127">
        <f>J54+J55</f>
        <v>232700</v>
      </c>
      <c r="K56" s="127">
        <f>J56/I56*100</f>
        <v>98.18565400843882</v>
      </c>
      <c r="L56" s="139"/>
      <c r="M56" s="155"/>
    </row>
    <row r="57" spans="1:13" ht="78" customHeight="1">
      <c r="A57" s="17">
        <v>35</v>
      </c>
      <c r="B57" s="59">
        <v>921</v>
      </c>
      <c r="C57" s="59">
        <v>92195</v>
      </c>
      <c r="D57" s="149">
        <v>2360</v>
      </c>
      <c r="E57" s="60" t="s">
        <v>29</v>
      </c>
      <c r="F57" s="100"/>
      <c r="G57" s="100"/>
      <c r="H57" s="100"/>
      <c r="I57" s="73">
        <v>52000</v>
      </c>
      <c r="J57" s="90">
        <v>51110</v>
      </c>
      <c r="K57" s="90">
        <f aca="true" t="shared" si="3" ref="K57:K62">J57*100/I57</f>
        <v>98.28846153846153</v>
      </c>
      <c r="L57" s="78" t="str">
        <f>'[2]Arkusz1'!$M$59</f>
        <v>Wspieranie kultury i ochrony dziedzictwa narodowego w ramach integracji społecznej dotyczącej m.in. zakresu historii, teatru, piosenki  itp.</v>
      </c>
      <c r="M57" s="152"/>
    </row>
    <row r="58" spans="1:13" ht="12.75">
      <c r="A58" s="14"/>
      <c r="B58" s="131">
        <v>921</v>
      </c>
      <c r="C58" s="131">
        <v>92195</v>
      </c>
      <c r="D58" s="52"/>
      <c r="E58" s="53"/>
      <c r="F58" s="39"/>
      <c r="G58" s="39"/>
      <c r="H58" s="39"/>
      <c r="I58" s="40">
        <f>I57</f>
        <v>52000</v>
      </c>
      <c r="J58" s="70">
        <f>J57</f>
        <v>51110</v>
      </c>
      <c r="K58" s="123">
        <f t="shared" si="3"/>
        <v>98.28846153846153</v>
      </c>
      <c r="L58" s="91"/>
      <c r="M58" s="155"/>
    </row>
    <row r="59" spans="1:13" ht="111" customHeight="1">
      <c r="A59" s="16">
        <v>36</v>
      </c>
      <c r="B59" s="43">
        <v>926</v>
      </c>
      <c r="C59" s="43">
        <v>92605</v>
      </c>
      <c r="D59" s="43">
        <v>2360</v>
      </c>
      <c r="E59" s="5" t="s">
        <v>19</v>
      </c>
      <c r="F59" s="132"/>
      <c r="G59" s="132"/>
      <c r="H59" s="132"/>
      <c r="I59" s="23">
        <v>402765</v>
      </c>
      <c r="J59" s="62">
        <v>401210</v>
      </c>
      <c r="K59" s="133">
        <f t="shared" si="3"/>
        <v>99.61391878638909</v>
      </c>
      <c r="L59" s="5" t="str">
        <f>'[2]Arkusz1'!$M$61</f>
        <v>Prowadzenie zajęć rekreacyjno-sportowych i szkoleniowych w zakresie kultury fizycznej, organizacja i obsługa zawodów sportowych oraz masowych imprez rekreacyjnych dla społeczności z terenu gminy</v>
      </c>
      <c r="M59" s="152"/>
    </row>
    <row r="60" spans="1:13" ht="12.75">
      <c r="A60" s="18"/>
      <c r="B60" s="61">
        <v>926</v>
      </c>
      <c r="C60" s="61">
        <v>92605</v>
      </c>
      <c r="D60" s="39"/>
      <c r="E60" s="39"/>
      <c r="F60" s="39"/>
      <c r="G60" s="39"/>
      <c r="H60" s="39"/>
      <c r="I60" s="40">
        <f>I59</f>
        <v>402765</v>
      </c>
      <c r="J60" s="70">
        <f>J59</f>
        <v>401210</v>
      </c>
      <c r="K60" s="125">
        <f t="shared" si="3"/>
        <v>99.61391878638909</v>
      </c>
      <c r="L60" s="91"/>
      <c r="M60" s="155"/>
    </row>
    <row r="61" spans="1:13" ht="24.75" customHeight="1">
      <c r="A61" s="19"/>
      <c r="B61" s="175" t="s">
        <v>20</v>
      </c>
      <c r="C61" s="176"/>
      <c r="D61" s="176"/>
      <c r="E61" s="177"/>
      <c r="F61" s="98">
        <f>F45+F47</f>
        <v>20202491</v>
      </c>
      <c r="G61" s="71">
        <f>G45+G47</f>
        <v>20050439.09</v>
      </c>
      <c r="H61" s="71">
        <f>G61*100/F61</f>
        <v>99.24736058538524</v>
      </c>
      <c r="I61" s="68">
        <f>I60+I58+I51+I53+I56+I49</f>
        <v>1167765</v>
      </c>
      <c r="J61" s="130">
        <f>J60+J58+J51+J53+J56+J49</f>
        <v>1161020</v>
      </c>
      <c r="K61" s="124">
        <f t="shared" si="3"/>
        <v>99.42240091114222</v>
      </c>
      <c r="L61" s="19"/>
      <c r="M61" s="155"/>
    </row>
    <row r="62" spans="1:14" ht="12.75">
      <c r="A62" s="92"/>
      <c r="B62" s="208" t="s">
        <v>14</v>
      </c>
      <c r="C62" s="209"/>
      <c r="D62" s="209"/>
      <c r="E62" s="210"/>
      <c r="F62" s="93">
        <f>F61+F35</f>
        <v>26002066</v>
      </c>
      <c r="G62" s="94">
        <f>G61+G35</f>
        <v>25826087.32</v>
      </c>
      <c r="H62" s="94">
        <f>G62*100/F62</f>
        <v>99.32321270163686</v>
      </c>
      <c r="I62" s="95">
        <f>I61+I35</f>
        <v>5684437</v>
      </c>
      <c r="J62" s="96">
        <f>J61+J35</f>
        <v>5316482.84</v>
      </c>
      <c r="K62" s="94">
        <f t="shared" si="3"/>
        <v>93.52699027185982</v>
      </c>
      <c r="L62" s="120"/>
      <c r="M62" s="162"/>
      <c r="N62" s="142"/>
    </row>
    <row r="63" spans="1:13" ht="12.75">
      <c r="A63" s="101"/>
      <c r="B63" s="181"/>
      <c r="C63" s="181"/>
      <c r="D63" s="181"/>
      <c r="E63" s="181"/>
      <c r="F63" s="181"/>
      <c r="G63" s="181"/>
      <c r="H63" s="181"/>
      <c r="I63" s="181"/>
      <c r="J63" s="101"/>
      <c r="K63" s="101"/>
      <c r="L63" s="102"/>
      <c r="M63" s="163"/>
    </row>
    <row r="64" spans="1:13" ht="12.75">
      <c r="A64" s="103"/>
      <c r="B64" s="97"/>
      <c r="C64" s="97"/>
      <c r="D64" s="97"/>
      <c r="E64" s="97"/>
      <c r="F64" s="26"/>
      <c r="G64" s="182" t="s">
        <v>27</v>
      </c>
      <c r="H64" s="183"/>
      <c r="I64" s="182" t="s">
        <v>32</v>
      </c>
      <c r="J64" s="182"/>
      <c r="K64" s="104" t="s">
        <v>33</v>
      </c>
      <c r="L64" s="102"/>
      <c r="M64" s="163"/>
    </row>
    <row r="65" spans="1:13" ht="12.75">
      <c r="A65" s="188" t="s">
        <v>63</v>
      </c>
      <c r="B65" s="187"/>
      <c r="C65" s="187"/>
      <c r="D65" s="187"/>
      <c r="E65" s="187"/>
      <c r="F65" s="189"/>
      <c r="G65" s="200">
        <f>I16+I17+I18+I21</f>
        <v>236632</v>
      </c>
      <c r="H65" s="201"/>
      <c r="I65" s="215">
        <f>J16+J17+J18+J21</f>
        <v>176771</v>
      </c>
      <c r="J65" s="216"/>
      <c r="K65" s="106">
        <f>I65*100/G65</f>
        <v>74.70291422968998</v>
      </c>
      <c r="L65" s="107"/>
      <c r="M65" s="164"/>
    </row>
    <row r="66" spans="1:13" ht="12.75">
      <c r="A66" s="188" t="s">
        <v>49</v>
      </c>
      <c r="B66" s="211"/>
      <c r="C66" s="211"/>
      <c r="D66" s="211"/>
      <c r="E66" s="211"/>
      <c r="F66" s="23"/>
      <c r="G66" s="200">
        <f>F62+I62-G65</f>
        <v>31449871</v>
      </c>
      <c r="H66" s="201"/>
      <c r="I66" s="215">
        <f>J62+G62-I65</f>
        <v>30965799.16</v>
      </c>
      <c r="J66" s="216"/>
      <c r="K66" s="115">
        <f>I66*100/G66</f>
        <v>98.46081454515345</v>
      </c>
      <c r="L66" s="108"/>
      <c r="M66" s="155"/>
    </row>
    <row r="67" spans="1:13" ht="12.75">
      <c r="A67" s="186" t="s">
        <v>36</v>
      </c>
      <c r="B67" s="187"/>
      <c r="C67" s="187"/>
      <c r="D67" s="187"/>
      <c r="E67" s="97"/>
      <c r="F67" s="29"/>
      <c r="G67" s="214">
        <f>G66+G65</f>
        <v>31686503</v>
      </c>
      <c r="H67" s="201"/>
      <c r="I67" s="217">
        <f>I66+I65</f>
        <v>31142570.16</v>
      </c>
      <c r="J67" s="218"/>
      <c r="K67" s="116">
        <f>I67*100/G67</f>
        <v>98.28339264828308</v>
      </c>
      <c r="L67" s="109"/>
      <c r="M67" s="159"/>
    </row>
    <row r="68" spans="1:13" ht="12.75">
      <c r="A68" s="110"/>
      <c r="B68" s="110"/>
      <c r="C68" s="110"/>
      <c r="D68" s="110"/>
      <c r="E68" s="110"/>
      <c r="F68" s="110"/>
      <c r="G68" s="110"/>
      <c r="H68" s="110"/>
      <c r="I68" s="110"/>
      <c r="J68" s="110"/>
      <c r="K68" s="110"/>
      <c r="L68" s="111"/>
      <c r="M68" s="165"/>
    </row>
    <row r="69" spans="1:13" ht="12.75">
      <c r="A69" s="110"/>
      <c r="B69" s="110"/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66"/>
    </row>
    <row r="70" spans="1:13" ht="12.75">
      <c r="A70" s="110"/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66"/>
    </row>
    <row r="71" spans="1:13" ht="12.75">
      <c r="A71" s="110"/>
      <c r="B71" s="110"/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66"/>
    </row>
    <row r="72" spans="1:13" ht="12.75">
      <c r="A72" s="110"/>
      <c r="B72" s="110"/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66"/>
    </row>
    <row r="73" spans="1:13" ht="12.75">
      <c r="A73" s="110"/>
      <c r="B73" s="110"/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166"/>
    </row>
    <row r="74" spans="1:13" ht="12.75">
      <c r="A74" s="110"/>
      <c r="B74" s="110"/>
      <c r="C74" s="110"/>
      <c r="D74" s="110"/>
      <c r="E74" s="110"/>
      <c r="F74" s="110"/>
      <c r="G74" s="110"/>
      <c r="H74" s="110"/>
      <c r="I74" s="110"/>
      <c r="J74" s="110"/>
      <c r="K74" s="110"/>
      <c r="L74" s="110"/>
      <c r="M74" s="166"/>
    </row>
    <row r="75" spans="1:13" ht="12.75">
      <c r="A75" s="110"/>
      <c r="B75" s="110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66"/>
    </row>
    <row r="76" spans="1:13" ht="12.75">
      <c r="A76" s="110"/>
      <c r="B76" s="110"/>
      <c r="C76" s="110"/>
      <c r="D76" s="110"/>
      <c r="E76" s="110"/>
      <c r="F76" s="110"/>
      <c r="G76" s="110"/>
      <c r="H76" s="110"/>
      <c r="I76" s="110"/>
      <c r="J76" s="110"/>
      <c r="K76" s="110"/>
      <c r="L76" s="110"/>
      <c r="M76" s="166"/>
    </row>
    <row r="77" spans="1:13" ht="12.75">
      <c r="A77" s="110"/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66"/>
    </row>
    <row r="78" spans="1:13" ht="12.75">
      <c r="A78" s="110"/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66"/>
    </row>
    <row r="79" spans="1:13" ht="12.75">
      <c r="A79" s="110"/>
      <c r="B79" s="110"/>
      <c r="C79" s="110"/>
      <c r="D79" s="110"/>
      <c r="E79" s="110"/>
      <c r="F79" s="110"/>
      <c r="G79" s="110"/>
      <c r="H79" s="110"/>
      <c r="I79" s="110"/>
      <c r="J79" s="110"/>
      <c r="K79" s="110"/>
      <c r="L79" s="110"/>
      <c r="M79" s="166"/>
    </row>
    <row r="80" spans="1:13" ht="12.75">
      <c r="A80" s="110"/>
      <c r="B80" s="110"/>
      <c r="C80" s="110"/>
      <c r="D80" s="110"/>
      <c r="E80" s="110"/>
      <c r="F80" s="110"/>
      <c r="G80" s="110"/>
      <c r="H80" s="110"/>
      <c r="I80" s="110"/>
      <c r="J80" s="110"/>
      <c r="K80" s="110"/>
      <c r="L80" s="110"/>
      <c r="M80" s="166"/>
    </row>
    <row r="81" spans="1:13" ht="12.75">
      <c r="A81" s="110"/>
      <c r="B81" s="110"/>
      <c r="C81" s="110"/>
      <c r="D81" s="110"/>
      <c r="E81" s="110"/>
      <c r="F81" s="110"/>
      <c r="G81" s="110"/>
      <c r="H81" s="110"/>
      <c r="I81" s="110"/>
      <c r="J81" s="110"/>
      <c r="K81" s="110"/>
      <c r="L81" s="110"/>
      <c r="M81" s="166"/>
    </row>
    <row r="82" spans="1:13" ht="12.75">
      <c r="A82" s="110"/>
      <c r="B82" s="110"/>
      <c r="C82" s="110"/>
      <c r="D82" s="110"/>
      <c r="E82" s="110"/>
      <c r="F82" s="110"/>
      <c r="G82" s="110"/>
      <c r="H82" s="110"/>
      <c r="I82" s="110"/>
      <c r="J82" s="110"/>
      <c r="K82" s="110"/>
      <c r="L82" s="110"/>
      <c r="M82" s="166"/>
    </row>
    <row r="83" spans="1:13" ht="12.75">
      <c r="A83" s="110"/>
      <c r="B83" s="110"/>
      <c r="C83" s="110"/>
      <c r="D83" s="110"/>
      <c r="E83" s="110"/>
      <c r="F83" s="110"/>
      <c r="G83" s="110"/>
      <c r="H83" s="110"/>
      <c r="I83" s="110"/>
      <c r="J83" s="110"/>
      <c r="K83" s="110"/>
      <c r="L83" s="110"/>
      <c r="M83" s="166"/>
    </row>
    <row r="84" spans="1:13" ht="12.75">
      <c r="A84" s="110"/>
      <c r="B84" s="110"/>
      <c r="C84" s="110"/>
      <c r="D84" s="110"/>
      <c r="E84" s="110"/>
      <c r="F84" s="110"/>
      <c r="G84" s="110"/>
      <c r="H84" s="110"/>
      <c r="I84" s="110"/>
      <c r="J84" s="110"/>
      <c r="K84" s="110"/>
      <c r="L84" s="110"/>
      <c r="M84" s="166"/>
    </row>
    <row r="85" spans="1:13" ht="12.75">
      <c r="A85" s="110"/>
      <c r="B85" s="110"/>
      <c r="C85" s="110"/>
      <c r="D85" s="110"/>
      <c r="E85" s="110"/>
      <c r="F85" s="110"/>
      <c r="G85" s="110"/>
      <c r="H85" s="110"/>
      <c r="I85" s="110"/>
      <c r="J85" s="110"/>
      <c r="K85" s="110"/>
      <c r="L85" s="110"/>
      <c r="M85" s="166"/>
    </row>
    <row r="86" spans="1:13" ht="12.75">
      <c r="A86" s="110"/>
      <c r="B86" s="110"/>
      <c r="C86" s="110"/>
      <c r="D86" s="110"/>
      <c r="E86" s="110"/>
      <c r="F86" s="110"/>
      <c r="G86" s="110"/>
      <c r="H86" s="110"/>
      <c r="I86" s="110"/>
      <c r="J86" s="110"/>
      <c r="K86" s="110"/>
      <c r="L86" s="110"/>
      <c r="M86" s="166"/>
    </row>
    <row r="87" spans="1:13" ht="12.75">
      <c r="A87" s="110"/>
      <c r="B87" s="110"/>
      <c r="C87" s="110"/>
      <c r="D87" s="110"/>
      <c r="E87" s="110"/>
      <c r="F87" s="110"/>
      <c r="G87" s="110"/>
      <c r="H87" s="110"/>
      <c r="I87" s="110"/>
      <c r="J87" s="110"/>
      <c r="K87" s="110"/>
      <c r="L87" s="110"/>
      <c r="M87" s="166"/>
    </row>
    <row r="88" spans="1:13" ht="12.75">
      <c r="A88" s="110"/>
      <c r="B88" s="110"/>
      <c r="C88" s="110"/>
      <c r="D88" s="110"/>
      <c r="E88" s="110"/>
      <c r="F88" s="110"/>
      <c r="G88" s="110"/>
      <c r="H88" s="110"/>
      <c r="I88" s="110"/>
      <c r="J88" s="110"/>
      <c r="K88" s="110"/>
      <c r="L88" s="110"/>
      <c r="M88" s="166"/>
    </row>
    <row r="89" spans="1:13" ht="12.75">
      <c r="A89" s="110"/>
      <c r="B89" s="110"/>
      <c r="C89" s="110"/>
      <c r="D89" s="110"/>
      <c r="E89" s="110"/>
      <c r="F89" s="110"/>
      <c r="G89" s="110"/>
      <c r="H89" s="110"/>
      <c r="I89" s="110"/>
      <c r="J89" s="110"/>
      <c r="K89" s="110"/>
      <c r="L89" s="110"/>
      <c r="M89" s="166"/>
    </row>
    <row r="90" spans="1:13" ht="12.75">
      <c r="A90" s="110"/>
      <c r="B90" s="110"/>
      <c r="C90" s="110"/>
      <c r="D90" s="110"/>
      <c r="E90" s="110"/>
      <c r="F90" s="110"/>
      <c r="G90" s="110"/>
      <c r="H90" s="110"/>
      <c r="I90" s="110"/>
      <c r="J90" s="110"/>
      <c r="K90" s="110"/>
      <c r="L90" s="110"/>
      <c r="M90" s="166"/>
    </row>
    <row r="91" spans="1:13" ht="12.75">
      <c r="A91" s="110"/>
      <c r="B91" s="110"/>
      <c r="C91" s="110"/>
      <c r="D91" s="110"/>
      <c r="E91" s="110"/>
      <c r="F91" s="110"/>
      <c r="G91" s="110"/>
      <c r="H91" s="110"/>
      <c r="I91" s="110"/>
      <c r="J91" s="110"/>
      <c r="K91" s="110"/>
      <c r="L91" s="110"/>
      <c r="M91" s="166"/>
    </row>
    <row r="92" spans="1:13" ht="12.75">
      <c r="A92" s="110"/>
      <c r="B92" s="110"/>
      <c r="C92" s="110"/>
      <c r="D92" s="110"/>
      <c r="E92" s="110"/>
      <c r="F92" s="110"/>
      <c r="G92" s="110"/>
      <c r="H92" s="110"/>
      <c r="I92" s="110"/>
      <c r="J92" s="110"/>
      <c r="K92" s="110"/>
      <c r="L92" s="110"/>
      <c r="M92" s="166"/>
    </row>
    <row r="93" spans="1:13" ht="12.75">
      <c r="A93" s="110"/>
      <c r="B93" s="110"/>
      <c r="C93" s="110"/>
      <c r="D93" s="110"/>
      <c r="E93" s="110"/>
      <c r="F93" s="110"/>
      <c r="G93" s="110"/>
      <c r="H93" s="110"/>
      <c r="I93" s="110"/>
      <c r="J93" s="110"/>
      <c r="K93" s="110"/>
      <c r="L93" s="110"/>
      <c r="M93" s="166"/>
    </row>
    <row r="94" spans="1:13" ht="12.75">
      <c r="A94" s="110"/>
      <c r="B94" s="110"/>
      <c r="C94" s="110"/>
      <c r="D94" s="110"/>
      <c r="E94" s="110"/>
      <c r="F94" s="110"/>
      <c r="G94" s="110"/>
      <c r="H94" s="110"/>
      <c r="I94" s="110"/>
      <c r="J94" s="110"/>
      <c r="K94" s="110"/>
      <c r="L94" s="110"/>
      <c r="M94" s="166"/>
    </row>
    <row r="95" spans="1:13" ht="12.75">
      <c r="A95" s="110"/>
      <c r="B95" s="110"/>
      <c r="C95" s="110"/>
      <c r="D95" s="110"/>
      <c r="E95" s="110"/>
      <c r="F95" s="110"/>
      <c r="G95" s="110"/>
      <c r="H95" s="110"/>
      <c r="I95" s="110"/>
      <c r="J95" s="110"/>
      <c r="K95" s="110"/>
      <c r="L95" s="110"/>
      <c r="M95" s="166"/>
    </row>
    <row r="96" spans="1:13" ht="12.75">
      <c r="A96" s="110"/>
      <c r="B96" s="110"/>
      <c r="C96" s="110"/>
      <c r="D96" s="110"/>
      <c r="E96" s="110"/>
      <c r="F96" s="110"/>
      <c r="G96" s="110"/>
      <c r="H96" s="110"/>
      <c r="I96" s="110"/>
      <c r="J96" s="110"/>
      <c r="K96" s="110"/>
      <c r="L96" s="110"/>
      <c r="M96" s="166"/>
    </row>
    <row r="97" spans="1:13" ht="12.75">
      <c r="A97" s="110"/>
      <c r="B97" s="110"/>
      <c r="C97" s="110"/>
      <c r="D97" s="110"/>
      <c r="E97" s="110"/>
      <c r="F97" s="110"/>
      <c r="G97" s="110"/>
      <c r="H97" s="110"/>
      <c r="I97" s="110"/>
      <c r="J97" s="110"/>
      <c r="K97" s="110"/>
      <c r="L97" s="110"/>
      <c r="M97" s="166"/>
    </row>
    <row r="98" spans="1:13" ht="12.75">
      <c r="A98" s="110"/>
      <c r="B98" s="110"/>
      <c r="C98" s="110"/>
      <c r="D98" s="110"/>
      <c r="E98" s="110"/>
      <c r="F98" s="110"/>
      <c r="G98" s="110"/>
      <c r="H98" s="110"/>
      <c r="I98" s="110"/>
      <c r="J98" s="110"/>
      <c r="K98" s="110"/>
      <c r="L98" s="110"/>
      <c r="M98" s="166"/>
    </row>
    <row r="99" spans="1:13" ht="12.75">
      <c r="A99" s="110"/>
      <c r="B99" s="110"/>
      <c r="C99" s="110"/>
      <c r="D99" s="110"/>
      <c r="E99" s="110"/>
      <c r="F99" s="110"/>
      <c r="G99" s="110"/>
      <c r="H99" s="110"/>
      <c r="I99" s="110"/>
      <c r="J99" s="110"/>
      <c r="K99" s="110"/>
      <c r="L99" s="110"/>
      <c r="M99" s="166"/>
    </row>
    <row r="100" spans="1:13" ht="12.75">
      <c r="A100" s="110"/>
      <c r="B100" s="110"/>
      <c r="C100" s="110"/>
      <c r="D100" s="110"/>
      <c r="E100" s="110"/>
      <c r="F100" s="110"/>
      <c r="G100" s="110"/>
      <c r="H100" s="110"/>
      <c r="I100" s="110"/>
      <c r="J100" s="110"/>
      <c r="K100" s="110"/>
      <c r="L100" s="110"/>
      <c r="M100" s="166"/>
    </row>
    <row r="101" spans="1:13" ht="12.75">
      <c r="A101" s="110"/>
      <c r="B101" s="110"/>
      <c r="C101" s="110"/>
      <c r="D101" s="110"/>
      <c r="E101" s="110"/>
      <c r="F101" s="110"/>
      <c r="G101" s="110"/>
      <c r="H101" s="110"/>
      <c r="I101" s="110"/>
      <c r="J101" s="110"/>
      <c r="K101" s="110"/>
      <c r="L101" s="110"/>
      <c r="M101" s="166"/>
    </row>
    <row r="102" spans="1:13" ht="12.75">
      <c r="A102" s="110"/>
      <c r="B102" s="110"/>
      <c r="C102" s="110"/>
      <c r="D102" s="110"/>
      <c r="E102" s="110"/>
      <c r="F102" s="110"/>
      <c r="G102" s="110"/>
      <c r="H102" s="110"/>
      <c r="I102" s="110"/>
      <c r="J102" s="110"/>
      <c r="K102" s="110"/>
      <c r="L102" s="110"/>
      <c r="M102" s="166"/>
    </row>
    <row r="103" spans="1:13" ht="12.75">
      <c r="A103" s="110"/>
      <c r="B103" s="110"/>
      <c r="C103" s="110"/>
      <c r="D103" s="110"/>
      <c r="E103" s="110"/>
      <c r="F103" s="110"/>
      <c r="G103" s="110"/>
      <c r="H103" s="110"/>
      <c r="I103" s="110"/>
      <c r="J103" s="110"/>
      <c r="K103" s="110"/>
      <c r="L103" s="110"/>
      <c r="M103" s="166"/>
    </row>
    <row r="104" spans="1:13" ht="12.75">
      <c r="A104" s="110"/>
      <c r="B104" s="110"/>
      <c r="C104" s="110"/>
      <c r="D104" s="110"/>
      <c r="E104" s="110"/>
      <c r="F104" s="110"/>
      <c r="G104" s="110"/>
      <c r="H104" s="110"/>
      <c r="I104" s="110"/>
      <c r="J104" s="110"/>
      <c r="K104" s="110"/>
      <c r="L104" s="110"/>
      <c r="M104" s="166"/>
    </row>
    <row r="105" spans="1:13" ht="12.75">
      <c r="A105" s="110"/>
      <c r="B105" s="110"/>
      <c r="C105" s="110"/>
      <c r="D105" s="110"/>
      <c r="E105" s="110"/>
      <c r="F105" s="110"/>
      <c r="G105" s="110"/>
      <c r="H105" s="110"/>
      <c r="I105" s="110"/>
      <c r="J105" s="110"/>
      <c r="K105" s="110"/>
      <c r="L105" s="110"/>
      <c r="M105" s="166"/>
    </row>
    <row r="106" spans="1:13" ht="12.75">
      <c r="A106" s="110"/>
      <c r="B106" s="110"/>
      <c r="C106" s="110"/>
      <c r="D106" s="110"/>
      <c r="E106" s="110"/>
      <c r="F106" s="110"/>
      <c r="G106" s="110"/>
      <c r="H106" s="110"/>
      <c r="I106" s="110"/>
      <c r="J106" s="110"/>
      <c r="K106" s="110"/>
      <c r="L106" s="110"/>
      <c r="M106" s="166"/>
    </row>
    <row r="107" spans="1:13" ht="12.75">
      <c r="A107" s="110"/>
      <c r="B107" s="110"/>
      <c r="C107" s="110"/>
      <c r="D107" s="110"/>
      <c r="E107" s="110"/>
      <c r="F107" s="110"/>
      <c r="G107" s="110"/>
      <c r="H107" s="110"/>
      <c r="I107" s="110"/>
      <c r="J107" s="110"/>
      <c r="K107" s="110"/>
      <c r="L107" s="110"/>
      <c r="M107" s="166"/>
    </row>
    <row r="108" spans="1:13" ht="12.75">
      <c r="A108" s="110"/>
      <c r="B108" s="110"/>
      <c r="C108" s="110"/>
      <c r="D108" s="110"/>
      <c r="E108" s="110"/>
      <c r="F108" s="110"/>
      <c r="G108" s="110"/>
      <c r="H108" s="110"/>
      <c r="I108" s="110"/>
      <c r="J108" s="110"/>
      <c r="K108" s="110"/>
      <c r="L108" s="110"/>
      <c r="M108" s="166"/>
    </row>
    <row r="109" spans="1:13" ht="12.75">
      <c r="A109" s="110"/>
      <c r="B109" s="110"/>
      <c r="C109" s="110"/>
      <c r="D109" s="110"/>
      <c r="E109" s="110"/>
      <c r="F109" s="110"/>
      <c r="G109" s="110"/>
      <c r="H109" s="110"/>
      <c r="I109" s="110"/>
      <c r="J109" s="110"/>
      <c r="K109" s="110"/>
      <c r="L109" s="110"/>
      <c r="M109" s="166"/>
    </row>
    <row r="110" spans="1:13" ht="12.75">
      <c r="A110" s="110"/>
      <c r="B110" s="110"/>
      <c r="C110" s="110"/>
      <c r="D110" s="110"/>
      <c r="E110" s="110"/>
      <c r="F110" s="110"/>
      <c r="G110" s="110"/>
      <c r="H110" s="110"/>
      <c r="I110" s="110"/>
      <c r="J110" s="110"/>
      <c r="K110" s="110"/>
      <c r="L110" s="110"/>
      <c r="M110" s="166"/>
    </row>
    <row r="111" spans="1:13" ht="12.75">
      <c r="A111" s="110"/>
      <c r="B111" s="110"/>
      <c r="C111" s="110"/>
      <c r="D111" s="110"/>
      <c r="E111" s="110"/>
      <c r="F111" s="110"/>
      <c r="G111" s="110"/>
      <c r="H111" s="110"/>
      <c r="I111" s="110"/>
      <c r="J111" s="110"/>
      <c r="K111" s="110"/>
      <c r="L111" s="110"/>
      <c r="M111" s="166"/>
    </row>
    <row r="112" spans="1:13" ht="12.75">
      <c r="A112" s="110"/>
      <c r="B112" s="110"/>
      <c r="C112" s="110"/>
      <c r="D112" s="110"/>
      <c r="E112" s="110"/>
      <c r="F112" s="110"/>
      <c r="G112" s="110"/>
      <c r="H112" s="110"/>
      <c r="I112" s="110"/>
      <c r="J112" s="110"/>
      <c r="K112" s="110"/>
      <c r="L112" s="110"/>
      <c r="M112" s="166"/>
    </row>
    <row r="113" spans="1:13" ht="12.75">
      <c r="A113" s="110"/>
      <c r="B113" s="110"/>
      <c r="C113" s="110"/>
      <c r="D113" s="110"/>
      <c r="E113" s="110"/>
      <c r="F113" s="110"/>
      <c r="G113" s="110"/>
      <c r="H113" s="110"/>
      <c r="I113" s="110"/>
      <c r="J113" s="110"/>
      <c r="K113" s="110"/>
      <c r="L113" s="110"/>
      <c r="M113" s="166"/>
    </row>
    <row r="114" spans="1:13" ht="12.75">
      <c r="A114" s="110"/>
      <c r="B114" s="110"/>
      <c r="C114" s="110"/>
      <c r="D114" s="110"/>
      <c r="E114" s="110"/>
      <c r="F114" s="110"/>
      <c r="G114" s="110"/>
      <c r="H114" s="110"/>
      <c r="I114" s="110"/>
      <c r="J114" s="110"/>
      <c r="K114" s="110"/>
      <c r="L114" s="110"/>
      <c r="M114" s="166"/>
    </row>
    <row r="115" spans="1:13" ht="12.75">
      <c r="A115" s="110"/>
      <c r="B115" s="110"/>
      <c r="C115" s="110"/>
      <c r="D115" s="110"/>
      <c r="E115" s="110"/>
      <c r="F115" s="110"/>
      <c r="G115" s="110"/>
      <c r="H115" s="110"/>
      <c r="I115" s="110"/>
      <c r="J115" s="110"/>
      <c r="K115" s="110"/>
      <c r="L115" s="110"/>
      <c r="M115" s="166"/>
    </row>
    <row r="116" spans="1:13" ht="12.75">
      <c r="A116" s="110"/>
      <c r="B116" s="110"/>
      <c r="C116" s="110"/>
      <c r="D116" s="110"/>
      <c r="E116" s="110"/>
      <c r="F116" s="110"/>
      <c r="G116" s="110"/>
      <c r="H116" s="110"/>
      <c r="I116" s="110"/>
      <c r="J116" s="110"/>
      <c r="K116" s="110"/>
      <c r="L116" s="110"/>
      <c r="M116" s="166"/>
    </row>
    <row r="117" spans="1:13" ht="12.75">
      <c r="A117" s="110"/>
      <c r="B117" s="110"/>
      <c r="C117" s="110"/>
      <c r="D117" s="110"/>
      <c r="E117" s="110"/>
      <c r="F117" s="110"/>
      <c r="G117" s="110"/>
      <c r="H117" s="110"/>
      <c r="I117" s="110"/>
      <c r="J117" s="110"/>
      <c r="K117" s="110"/>
      <c r="L117" s="110"/>
      <c r="M117" s="166"/>
    </row>
    <row r="118" spans="1:13" ht="12.75">
      <c r="A118" s="110"/>
      <c r="B118" s="110"/>
      <c r="C118" s="110"/>
      <c r="D118" s="110"/>
      <c r="E118" s="110"/>
      <c r="F118" s="110"/>
      <c r="G118" s="110"/>
      <c r="H118" s="110"/>
      <c r="I118" s="110"/>
      <c r="J118" s="110"/>
      <c r="K118" s="110"/>
      <c r="L118" s="110"/>
      <c r="M118" s="166"/>
    </row>
    <row r="119" spans="1:13" ht="12.75">
      <c r="A119" s="110"/>
      <c r="B119" s="110"/>
      <c r="C119" s="110"/>
      <c r="D119" s="110"/>
      <c r="E119" s="110"/>
      <c r="F119" s="110"/>
      <c r="G119" s="110"/>
      <c r="H119" s="110"/>
      <c r="I119" s="110"/>
      <c r="J119" s="110"/>
      <c r="K119" s="110"/>
      <c r="L119" s="110"/>
      <c r="M119" s="166"/>
    </row>
    <row r="120" spans="1:13" ht="12.75">
      <c r="A120" s="110"/>
      <c r="B120" s="110"/>
      <c r="C120" s="110"/>
      <c r="D120" s="110"/>
      <c r="E120" s="110"/>
      <c r="F120" s="110"/>
      <c r="G120" s="110"/>
      <c r="H120" s="110"/>
      <c r="I120" s="110"/>
      <c r="J120" s="110"/>
      <c r="K120" s="110"/>
      <c r="L120" s="110"/>
      <c r="M120" s="110"/>
    </row>
    <row r="121" spans="1:13" ht="12.75">
      <c r="A121" s="110"/>
      <c r="B121" s="110"/>
      <c r="C121" s="110"/>
      <c r="D121" s="110"/>
      <c r="E121" s="110"/>
      <c r="F121" s="110"/>
      <c r="G121" s="110"/>
      <c r="H121" s="110"/>
      <c r="I121" s="110"/>
      <c r="J121" s="110"/>
      <c r="K121" s="110"/>
      <c r="L121" s="110"/>
      <c r="M121" s="110"/>
    </row>
    <row r="122" spans="1:13" ht="12.75">
      <c r="A122" s="110"/>
      <c r="B122" s="110"/>
      <c r="C122" s="110"/>
      <c r="D122" s="110"/>
      <c r="E122" s="110"/>
      <c r="F122" s="110"/>
      <c r="G122" s="110"/>
      <c r="H122" s="110"/>
      <c r="I122" s="110"/>
      <c r="J122" s="110"/>
      <c r="K122" s="110"/>
      <c r="L122" s="110"/>
      <c r="M122" s="110"/>
    </row>
    <row r="123" spans="1:13" ht="12.75">
      <c r="A123" s="110"/>
      <c r="B123" s="110"/>
      <c r="C123" s="110"/>
      <c r="D123" s="110"/>
      <c r="E123" s="110"/>
      <c r="F123" s="110"/>
      <c r="G123" s="110"/>
      <c r="H123" s="110"/>
      <c r="I123" s="110"/>
      <c r="J123" s="110"/>
      <c r="K123" s="110"/>
      <c r="L123" s="110"/>
      <c r="M123" s="110"/>
    </row>
  </sheetData>
  <sheetProtection/>
  <mergeCells count="32">
    <mergeCell ref="G67:H67"/>
    <mergeCell ref="I64:J64"/>
    <mergeCell ref="I65:J65"/>
    <mergeCell ref="I66:J66"/>
    <mergeCell ref="I67:J67"/>
    <mergeCell ref="L8:L10"/>
    <mergeCell ref="N15:P15"/>
    <mergeCell ref="G66:H66"/>
    <mergeCell ref="E8:E10"/>
    <mergeCell ref="D8:D10"/>
    <mergeCell ref="A35:E35"/>
    <mergeCell ref="B62:E62"/>
    <mergeCell ref="G65:H65"/>
    <mergeCell ref="A66:E66"/>
    <mergeCell ref="N9:S9"/>
    <mergeCell ref="N10:S10"/>
    <mergeCell ref="A67:D67"/>
    <mergeCell ref="A65:F65"/>
    <mergeCell ref="B8:B10"/>
    <mergeCell ref="B36:K36"/>
    <mergeCell ref="C8:C10"/>
    <mergeCell ref="A6:L6"/>
    <mergeCell ref="B12:L12"/>
    <mergeCell ref="F8:K8"/>
    <mergeCell ref="F9:H9"/>
    <mergeCell ref="I9:K9"/>
    <mergeCell ref="B61:E61"/>
    <mergeCell ref="A8:A10"/>
    <mergeCell ref="B63:I63"/>
    <mergeCell ref="G64:H64"/>
    <mergeCell ref="I2:K2"/>
    <mergeCell ref="I4:J4"/>
  </mergeCells>
  <printOptions/>
  <pageMargins left="0.7480314960629921" right="0.7480314960629921" top="0.6692913385826772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Henryka Szulik</cp:lastModifiedBy>
  <cp:lastPrinted>2019-03-20T13:04:40Z</cp:lastPrinted>
  <dcterms:created xsi:type="dcterms:W3CDTF">2002-11-12T12:41:20Z</dcterms:created>
  <dcterms:modified xsi:type="dcterms:W3CDTF">2019-03-27T10:22:47Z</dcterms:modified>
  <cp:category/>
  <cp:version/>
  <cp:contentType/>
  <cp:contentStatus/>
</cp:coreProperties>
</file>