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dpady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<sst xmlns="http://schemas.openxmlformats.org/spreadsheetml/2006/main" count="25" uniqueCount="18">
  <si>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§</t>
  </si>
  <si>
    <t>OGÓŁEM</t>
  </si>
  <si>
    <t xml:space="preserve">Dział </t>
  </si>
  <si>
    <t xml:space="preserve">Rozdz. </t>
  </si>
  <si>
    <t>Plan</t>
  </si>
  <si>
    <t>0490</t>
  </si>
  <si>
    <t xml:space="preserve">Dochody z opłat za gospodarowanie odpadami komunalnymi </t>
  </si>
  <si>
    <t xml:space="preserve">Wykonanie </t>
  </si>
  <si>
    <t>%</t>
  </si>
  <si>
    <t>Wykonanie</t>
  </si>
  <si>
    <t>WYDATKI</t>
  </si>
  <si>
    <t>DOCHODY</t>
  </si>
  <si>
    <t>Wójta Gminy Lesznowola</t>
  </si>
  <si>
    <t>Wydatki związane z realizacją zadań z zakresu gospodarowania odpadami</t>
  </si>
  <si>
    <t>Załącznik Nr 8</t>
  </si>
  <si>
    <t>Wykonane dochody  z opłat za gospodarowanie odpadami komunalnymi oraz wydatki związane                                                                   z realizacją zadań z zakresu gospodarowania odpadami za 2018rok</t>
  </si>
  <si>
    <t>do Zarządzenia  37/2019</t>
  </si>
  <si>
    <t>z dnia  27  marca 2019r.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</si>
</sst>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"/>
    <numFmt numFmtId="167" formatCode="0.000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6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5" fillId="0" borderId="10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vertical="center"/>
    </xf>
    <xf numFmtId="0" fontId="23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3" fontId="26" fillId="34" borderId="15" xfId="0" applyNumberFormat="1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4" fontId="26" fillId="34" borderId="15" xfId="0" applyNumberFormat="1" applyFont="1" applyFill="1" applyBorder="1" applyAlignment="1">
      <alignment horizontal="center" vertical="center"/>
    </xf>
    <xf numFmtId="4" fontId="26" fillId="34" borderId="16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2" fontId="26" fillId="34" borderId="17" xfId="0" applyNumberFormat="1" applyFont="1" applyFill="1" applyBorder="1" applyAlignment="1">
      <alignment horizontal="center" vertical="center" wrapText="1"/>
    </xf>
    <xf numFmtId="4" fontId="26" fillId="34" borderId="15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 quotePrefix="1">
      <alignment horizontal="center" vertical="center"/>
    </xf>
    <xf numFmtId="3" fontId="25" fillId="0" borderId="19" xfId="0" applyNumberFormat="1" applyFont="1" applyBorder="1" applyAlignment="1" quotePrefix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6" fillId="0" borderId="10" xfId="0" applyNumberFormat="1" applyFont="1" applyBorder="1" applyAlignment="1" quotePrefix="1">
      <alignment horizontal="right" vertical="center"/>
    </xf>
    <xf numFmtId="3" fontId="25" fillId="0" borderId="10" xfId="0" applyNumberFormat="1" applyFont="1" applyBorder="1" applyAlignment="1" quotePrefix="1">
      <alignment horizontal="right" vertical="center"/>
    </xf>
    <xf numFmtId="4" fontId="26" fillId="0" borderId="10" xfId="0" applyNumberFormat="1" applyFont="1" applyBorder="1" applyAlignment="1">
      <alignment horizontal="right" vertical="center" wrapText="1"/>
    </xf>
    <xf numFmtId="2" fontId="26" fillId="0" borderId="11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2" fontId="25" fillId="0" borderId="11" xfId="0" applyNumberFormat="1" applyFont="1" applyBorder="1" applyAlignment="1">
      <alignment horizontal="right" vertical="center" wrapText="1"/>
    </xf>
    <xf numFmtId="0" fontId="25" fillId="0" borderId="10" xfId="0" applyFont="1" applyBorder="1" applyAlignment="1" quotePrefix="1">
      <alignment horizontal="right" vertical="center"/>
    </xf>
    <xf numFmtId="3" fontId="26" fillId="0" borderId="10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 quotePrefix="1">
      <alignment horizontal="right" vertical="center"/>
    </xf>
    <xf numFmtId="4" fontId="25" fillId="0" borderId="13" xfId="0" applyNumberFormat="1" applyFont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right" vertical="center"/>
    </xf>
    <xf numFmtId="0" fontId="26" fillId="0" borderId="10" xfId="0" applyFont="1" applyBorder="1" applyAlignment="1" quotePrefix="1">
      <alignment horizontal="right" vertical="center"/>
    </xf>
    <xf numFmtId="0" fontId="25" fillId="0" borderId="19" xfId="0" applyFont="1" applyBorder="1" applyAlignment="1" quotePrefix="1">
      <alignment horizontal="right" vertical="center"/>
    </xf>
    <xf numFmtId="3" fontId="25" fillId="0" borderId="19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 quotePrefix="1">
      <alignment horizontal="right" vertical="center"/>
    </xf>
    <xf numFmtId="4" fontId="25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0.2421875" style="0" customWidth="1"/>
    <col min="2" max="2" width="7.25390625" style="0" customWidth="1"/>
    <col min="3" max="3" width="8.00390625" style="0" customWidth="1"/>
    <col min="4" max="4" width="7.25390625" style="0" customWidth="1"/>
    <col min="5" max="5" width="13.00390625" style="0" customWidth="1"/>
    <col min="6" max="6" width="11.875" style="0" customWidth="1"/>
    <col min="7" max="7" width="8.125" style="0" customWidth="1"/>
    <col min="8" max="8" width="8.75390625" style="0" customWidth="1"/>
    <col min="9" max="9" width="7.875" style="0" customWidth="1"/>
    <col min="10" max="10" width="6.375" style="0" customWidth="1"/>
    <col min="11" max="11" width="10.875" style="0" customWidth="1"/>
    <col min="12" max="12" width="17.875" style="0" customWidth="1"/>
    <col min="13" max="13" width="8.25390625" style="0" customWidth="1"/>
    <col min="14" max="14" width="17.125" style="0" customWidth="1"/>
    <col min="15" max="15" width="9.875" style="0" customWidth="1"/>
  </cols>
  <sheetData>
    <row r="1" spans="1:13" ht="15.7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 t="s">
        <v>14</v>
      </c>
      <c r="M1" s="3"/>
    </row>
    <row r="2" spans="1:13" ht="2.25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3"/>
    </row>
    <row r="3" spans="1:15" ht="15" customHeight="1">
      <c r="A3" s="3"/>
      <c r="B3" s="3"/>
      <c r="C3" s="3"/>
      <c r="D3" s="3"/>
      <c r="E3" s="3"/>
      <c r="F3" s="5"/>
      <c r="G3" s="5"/>
      <c r="H3" s="5"/>
      <c r="I3" s="5"/>
      <c r="J3" s="5"/>
      <c r="K3" s="5"/>
      <c r="L3" s="5" t="s">
        <v>16</v>
      </c>
      <c r="M3" s="5"/>
      <c r="N3" s="5"/>
      <c r="O3" s="5"/>
    </row>
    <row r="4" spans="1:15" ht="15.75" customHeight="1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 t="s">
        <v>12</v>
      </c>
      <c r="M4" s="5"/>
      <c r="N4" s="5"/>
      <c r="O4" s="5"/>
    </row>
    <row r="5" spans="1:15" ht="12.75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 t="s">
        <v>17</v>
      </c>
      <c r="M5" s="5"/>
      <c r="N5" s="5"/>
      <c r="O5" s="5"/>
    </row>
    <row r="6" spans="1:13" ht="5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22" ht="37.5" customHeight="1" thickTop="1">
      <c r="A7" s="61" t="s">
        <v>15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1"/>
      <c r="O7" s="60"/>
      <c r="P7" s="60"/>
      <c r="Q7" s="60"/>
      <c r="R7" s="60"/>
      <c r="S7" s="60"/>
      <c r="T7" s="60"/>
      <c r="U7" s="60"/>
      <c r="V7" s="60"/>
    </row>
    <row r="8" spans="1:22" ht="15.75" customHeight="1">
      <c r="A8" s="67" t="s">
        <v>11</v>
      </c>
      <c r="B8" s="68"/>
      <c r="C8" s="68"/>
      <c r="D8" s="68"/>
      <c r="E8" s="68"/>
      <c r="F8" s="69"/>
      <c r="G8" s="70"/>
      <c r="H8" s="68" t="s">
        <v>10</v>
      </c>
      <c r="I8" s="68"/>
      <c r="J8" s="68"/>
      <c r="K8" s="68"/>
      <c r="L8" s="68"/>
      <c r="M8" s="74"/>
      <c r="O8" s="60"/>
      <c r="P8" s="60"/>
      <c r="Q8" s="60"/>
      <c r="R8" s="60"/>
      <c r="S8" s="60"/>
      <c r="T8" s="60"/>
      <c r="U8" s="60"/>
      <c r="V8" s="60"/>
    </row>
    <row r="9" spans="1:16" ht="16.5" customHeight="1">
      <c r="A9" s="22" t="s">
        <v>6</v>
      </c>
      <c r="B9" s="71" t="s">
        <v>6</v>
      </c>
      <c r="C9" s="72"/>
      <c r="D9" s="72"/>
      <c r="E9" s="72"/>
      <c r="F9" s="72"/>
      <c r="G9" s="73"/>
      <c r="H9" s="64" t="s">
        <v>13</v>
      </c>
      <c r="I9" s="65"/>
      <c r="J9" s="65"/>
      <c r="K9" s="65"/>
      <c r="L9" s="65"/>
      <c r="M9" s="66"/>
      <c r="N9" s="2"/>
      <c r="O9" s="2"/>
      <c r="P9" s="2"/>
    </row>
    <row r="10" spans="1:16" ht="13.5" customHeight="1">
      <c r="A10" s="22"/>
      <c r="B10" s="6" t="s">
        <v>2</v>
      </c>
      <c r="C10" s="6" t="s">
        <v>3</v>
      </c>
      <c r="D10" s="6" t="s">
        <v>0</v>
      </c>
      <c r="E10" s="6" t="s">
        <v>4</v>
      </c>
      <c r="F10" s="6" t="s">
        <v>7</v>
      </c>
      <c r="G10" s="7" t="s">
        <v>8</v>
      </c>
      <c r="H10" s="19" t="s">
        <v>2</v>
      </c>
      <c r="I10" s="6" t="s">
        <v>3</v>
      </c>
      <c r="J10" s="6" t="s">
        <v>0</v>
      </c>
      <c r="K10" s="6" t="s">
        <v>4</v>
      </c>
      <c r="L10" s="6" t="s">
        <v>9</v>
      </c>
      <c r="M10" s="23" t="s">
        <v>8</v>
      </c>
      <c r="N10" s="2"/>
      <c r="O10" s="2"/>
      <c r="P10" s="2"/>
    </row>
    <row r="11" spans="1:13" ht="15" customHeight="1">
      <c r="A11" s="22"/>
      <c r="B11" s="15">
        <v>900</v>
      </c>
      <c r="C11" s="15">
        <v>90002</v>
      </c>
      <c r="D11" s="12"/>
      <c r="E11" s="42">
        <v>5171800</v>
      </c>
      <c r="F11" s="44">
        <v>5726879.44</v>
      </c>
      <c r="G11" s="45">
        <f>F11*100/E11</f>
        <v>110.73280946672338</v>
      </c>
      <c r="H11" s="14">
        <v>900</v>
      </c>
      <c r="I11" s="15">
        <v>90002</v>
      </c>
      <c r="J11" s="48"/>
      <c r="K11" s="49">
        <f>SUM(K12:K26)</f>
        <v>1184463</v>
      </c>
      <c r="L11" s="44">
        <f>SUM(L12:L26)</f>
        <v>1109925.2099999997</v>
      </c>
      <c r="M11" s="50">
        <f>L11*100/K11</f>
        <v>93.70703939253482</v>
      </c>
    </row>
    <row r="12" spans="1:13" ht="12.75">
      <c r="A12" s="22"/>
      <c r="B12" s="8"/>
      <c r="C12" s="8"/>
      <c r="D12" s="9" t="s">
        <v>5</v>
      </c>
      <c r="E12" s="43">
        <v>5171800</v>
      </c>
      <c r="F12" s="46">
        <v>5726879.44</v>
      </c>
      <c r="G12" s="47">
        <f>F12*100/E12</f>
        <v>110.73280946672338</v>
      </c>
      <c r="H12" s="20"/>
      <c r="I12" s="8"/>
      <c r="J12" s="48">
        <v>3020</v>
      </c>
      <c r="K12" s="51">
        <v>2000</v>
      </c>
      <c r="L12" s="52">
        <v>1797.9</v>
      </c>
      <c r="M12" s="53">
        <f>L12*100/K12</f>
        <v>89.895</v>
      </c>
    </row>
    <row r="13" spans="1:13" ht="12.75">
      <c r="A13" s="22"/>
      <c r="B13" s="8"/>
      <c r="C13" s="8"/>
      <c r="D13" s="9"/>
      <c r="E13" s="17"/>
      <c r="F13" s="31"/>
      <c r="G13" s="34"/>
      <c r="H13" s="20"/>
      <c r="I13" s="8"/>
      <c r="J13" s="48">
        <v>4010</v>
      </c>
      <c r="K13" s="51">
        <v>694283</v>
      </c>
      <c r="L13" s="52">
        <v>694282.39</v>
      </c>
      <c r="M13" s="53">
        <f aca="true" t="shared" si="0" ref="M13:M26">L13*100/K13</f>
        <v>99.9999121395742</v>
      </c>
    </row>
    <row r="14" spans="1:13" ht="12.75" customHeight="1">
      <c r="A14" s="10"/>
      <c r="B14" s="8"/>
      <c r="C14" s="8"/>
      <c r="D14" s="9"/>
      <c r="E14" s="17"/>
      <c r="F14" s="15"/>
      <c r="G14" s="16"/>
      <c r="H14" s="20"/>
      <c r="I14" s="8"/>
      <c r="J14" s="48">
        <v>4040</v>
      </c>
      <c r="K14" s="51">
        <v>44798</v>
      </c>
      <c r="L14" s="46">
        <v>44797.57</v>
      </c>
      <c r="M14" s="53">
        <f t="shared" si="0"/>
        <v>99.99904013572035</v>
      </c>
    </row>
    <row r="15" spans="1:13" ht="12.75" customHeight="1">
      <c r="A15" s="10"/>
      <c r="B15" s="8"/>
      <c r="C15" s="8"/>
      <c r="D15" s="9"/>
      <c r="E15" s="17"/>
      <c r="F15" s="8"/>
      <c r="G15" s="18"/>
      <c r="H15" s="20"/>
      <c r="I15" s="8"/>
      <c r="J15" s="48">
        <v>4110</v>
      </c>
      <c r="K15" s="51">
        <v>128415</v>
      </c>
      <c r="L15" s="46">
        <v>128414.2</v>
      </c>
      <c r="M15" s="53">
        <f t="shared" si="0"/>
        <v>99.99937701981855</v>
      </c>
    </row>
    <row r="16" spans="1:13" ht="12.75" customHeight="1">
      <c r="A16" s="10"/>
      <c r="B16" s="8"/>
      <c r="C16" s="8"/>
      <c r="D16" s="9"/>
      <c r="E16" s="17"/>
      <c r="F16" s="8"/>
      <c r="G16" s="18"/>
      <c r="H16" s="20"/>
      <c r="I16" s="8"/>
      <c r="J16" s="48">
        <v>4120</v>
      </c>
      <c r="K16" s="51">
        <v>15411</v>
      </c>
      <c r="L16" s="46">
        <v>15064.08</v>
      </c>
      <c r="M16" s="53">
        <f t="shared" si="0"/>
        <v>97.74888066965154</v>
      </c>
    </row>
    <row r="17" spans="1:13" ht="13.5" customHeight="1">
      <c r="A17" s="10"/>
      <c r="B17" s="8"/>
      <c r="C17" s="8"/>
      <c r="D17" s="9"/>
      <c r="E17" s="17"/>
      <c r="F17" s="8"/>
      <c r="G17" s="18"/>
      <c r="H17" s="20"/>
      <c r="I17" s="8"/>
      <c r="J17" s="48">
        <v>4170</v>
      </c>
      <c r="K17" s="51">
        <v>65000</v>
      </c>
      <c r="L17" s="46">
        <v>57464.62</v>
      </c>
      <c r="M17" s="53">
        <f t="shared" si="0"/>
        <v>88.40710769230769</v>
      </c>
    </row>
    <row r="18" spans="1:13" ht="12.75" customHeight="1">
      <c r="A18" s="10"/>
      <c r="B18" s="8"/>
      <c r="C18" s="8"/>
      <c r="D18" s="9"/>
      <c r="E18" s="17"/>
      <c r="F18" s="8"/>
      <c r="G18" s="18"/>
      <c r="H18" s="20"/>
      <c r="I18" s="8"/>
      <c r="J18" s="48">
        <v>4210</v>
      </c>
      <c r="K18" s="51">
        <v>39706</v>
      </c>
      <c r="L18" s="46">
        <v>29705.99</v>
      </c>
      <c r="M18" s="53">
        <f t="shared" si="0"/>
        <v>74.81486425225407</v>
      </c>
    </row>
    <row r="19" spans="1:13" ht="12.75" customHeight="1">
      <c r="A19" s="10"/>
      <c r="B19" s="8"/>
      <c r="C19" s="8"/>
      <c r="D19" s="9"/>
      <c r="E19" s="17"/>
      <c r="F19" s="8"/>
      <c r="G19" s="18"/>
      <c r="H19" s="20"/>
      <c r="I19" s="8"/>
      <c r="J19" s="54">
        <v>4260</v>
      </c>
      <c r="K19" s="51">
        <v>21000</v>
      </c>
      <c r="L19" s="46">
        <v>1392.21</v>
      </c>
      <c r="M19" s="53">
        <f t="shared" si="0"/>
        <v>6.6295714285714284</v>
      </c>
    </row>
    <row r="20" spans="1:13" ht="13.5" customHeight="1">
      <c r="A20" s="11"/>
      <c r="B20" s="8"/>
      <c r="C20" s="8"/>
      <c r="D20" s="9"/>
      <c r="E20" s="17"/>
      <c r="F20" s="8"/>
      <c r="G20" s="18"/>
      <c r="H20" s="20"/>
      <c r="I20" s="8"/>
      <c r="J20" s="54">
        <v>4270</v>
      </c>
      <c r="K20" s="51">
        <v>5000</v>
      </c>
      <c r="L20" s="46"/>
      <c r="M20" s="53"/>
    </row>
    <row r="21" spans="1:13" ht="13.5" customHeight="1">
      <c r="A21" s="11"/>
      <c r="B21" s="8"/>
      <c r="C21" s="8"/>
      <c r="D21" s="9"/>
      <c r="E21" s="17"/>
      <c r="F21" s="8"/>
      <c r="G21" s="18"/>
      <c r="H21" s="20"/>
      <c r="I21" s="8"/>
      <c r="J21" s="54">
        <v>4280</v>
      </c>
      <c r="K21" s="51">
        <v>1600</v>
      </c>
      <c r="L21" s="46">
        <v>1224.2</v>
      </c>
      <c r="M21" s="53">
        <f>L21/K21*100</f>
        <v>76.5125</v>
      </c>
    </row>
    <row r="22" spans="1:13" ht="12.75" customHeight="1">
      <c r="A22" s="10"/>
      <c r="B22" s="8"/>
      <c r="C22" s="8"/>
      <c r="D22" s="9"/>
      <c r="E22" s="17"/>
      <c r="F22" s="8"/>
      <c r="G22" s="18"/>
      <c r="H22" s="20"/>
      <c r="I22" s="8"/>
      <c r="J22" s="48">
        <v>4300</v>
      </c>
      <c r="K22" s="51">
        <v>123096</v>
      </c>
      <c r="L22" s="46">
        <v>105971.09</v>
      </c>
      <c r="M22" s="53">
        <f t="shared" si="0"/>
        <v>86.08816695912134</v>
      </c>
    </row>
    <row r="23" spans="1:13" ht="12.75" customHeight="1">
      <c r="A23" s="10"/>
      <c r="B23" s="8"/>
      <c r="C23" s="8"/>
      <c r="D23" s="9"/>
      <c r="E23" s="17"/>
      <c r="F23" s="8"/>
      <c r="G23" s="18"/>
      <c r="H23" s="20"/>
      <c r="I23" s="8"/>
      <c r="J23" s="48">
        <v>4360</v>
      </c>
      <c r="K23" s="51">
        <v>10000</v>
      </c>
      <c r="L23" s="46">
        <v>8420.29</v>
      </c>
      <c r="M23" s="53">
        <f t="shared" si="0"/>
        <v>84.20290000000001</v>
      </c>
    </row>
    <row r="24" spans="1:13" ht="12.75" customHeight="1">
      <c r="A24" s="10"/>
      <c r="B24" s="8"/>
      <c r="C24" s="8"/>
      <c r="D24" s="9"/>
      <c r="E24" s="17"/>
      <c r="F24" s="8"/>
      <c r="G24" s="18"/>
      <c r="H24" s="20"/>
      <c r="I24" s="8"/>
      <c r="J24" s="48">
        <v>4410</v>
      </c>
      <c r="K24" s="51">
        <v>12000</v>
      </c>
      <c r="L24" s="46">
        <v>7520.46</v>
      </c>
      <c r="M24" s="53">
        <f t="shared" si="0"/>
        <v>62.6705</v>
      </c>
    </row>
    <row r="25" spans="1:13" ht="12.75" customHeight="1">
      <c r="A25" s="10"/>
      <c r="B25" s="8"/>
      <c r="C25" s="8"/>
      <c r="D25" s="9"/>
      <c r="E25" s="17"/>
      <c r="F25" s="8"/>
      <c r="G25" s="18"/>
      <c r="H25" s="20"/>
      <c r="I25" s="8"/>
      <c r="J25" s="48">
        <v>4440</v>
      </c>
      <c r="K25" s="51">
        <v>12154</v>
      </c>
      <c r="L25" s="46">
        <v>12153.01</v>
      </c>
      <c r="M25" s="53">
        <f t="shared" si="0"/>
        <v>99.99185453348692</v>
      </c>
    </row>
    <row r="26" spans="1:13" ht="12.75" customHeight="1">
      <c r="A26" s="10"/>
      <c r="B26" s="8"/>
      <c r="C26" s="8"/>
      <c r="D26" s="9"/>
      <c r="E26" s="17"/>
      <c r="F26" s="8"/>
      <c r="G26" s="18"/>
      <c r="H26" s="20"/>
      <c r="I26" s="8"/>
      <c r="J26" s="48">
        <v>4700</v>
      </c>
      <c r="K26" s="51">
        <v>10000</v>
      </c>
      <c r="L26" s="46">
        <v>1717.2</v>
      </c>
      <c r="M26" s="53">
        <f t="shared" si="0"/>
        <v>17.172</v>
      </c>
    </row>
    <row r="27" spans="1:13" ht="15.75" customHeight="1">
      <c r="A27" s="10"/>
      <c r="B27" s="8"/>
      <c r="C27" s="8"/>
      <c r="D27" s="9"/>
      <c r="E27" s="17"/>
      <c r="F27" s="15"/>
      <c r="G27" s="16"/>
      <c r="H27" s="21">
        <v>900</v>
      </c>
      <c r="I27" s="13">
        <v>90002</v>
      </c>
      <c r="J27" s="55"/>
      <c r="K27" s="49">
        <f>K28+K29</f>
        <v>6290555</v>
      </c>
      <c r="L27" s="44">
        <f>L28+L29</f>
        <v>5766613.17</v>
      </c>
      <c r="M27" s="50">
        <f>L27*100/K27</f>
        <v>91.67097609034496</v>
      </c>
    </row>
    <row r="28" spans="1:13" ht="12.75" customHeight="1">
      <c r="A28" s="10"/>
      <c r="B28" s="8"/>
      <c r="C28" s="8"/>
      <c r="D28" s="9"/>
      <c r="E28" s="17"/>
      <c r="F28" s="8"/>
      <c r="G28" s="18"/>
      <c r="H28" s="21">
        <v>900</v>
      </c>
      <c r="I28" s="13">
        <v>90002</v>
      </c>
      <c r="J28" s="48">
        <v>4300</v>
      </c>
      <c r="K28" s="51">
        <v>6265555</v>
      </c>
      <c r="L28" s="52">
        <v>5741767.17</v>
      </c>
      <c r="M28" s="53">
        <f>L28*100/K28</f>
        <v>91.64020058877466</v>
      </c>
    </row>
    <row r="29" spans="1:13" ht="12.75" customHeight="1">
      <c r="A29" s="35"/>
      <c r="B29" s="36"/>
      <c r="C29" s="36"/>
      <c r="D29" s="37"/>
      <c r="E29" s="38"/>
      <c r="F29" s="36"/>
      <c r="G29" s="39"/>
      <c r="H29" s="40">
        <v>900</v>
      </c>
      <c r="I29" s="41">
        <v>90002</v>
      </c>
      <c r="J29" s="56">
        <v>6060</v>
      </c>
      <c r="K29" s="57">
        <v>25000</v>
      </c>
      <c r="L29" s="58">
        <v>24846</v>
      </c>
      <c r="M29" s="59">
        <f>L29*100/K29</f>
        <v>99.384</v>
      </c>
    </row>
    <row r="30" spans="1:13" ht="18.75" customHeight="1" thickBot="1">
      <c r="A30" s="24"/>
      <c r="B30" s="25" t="s">
        <v>1</v>
      </c>
      <c r="C30" s="26"/>
      <c r="D30" s="26"/>
      <c r="E30" s="27">
        <f>E11</f>
        <v>5171800</v>
      </c>
      <c r="F30" s="33">
        <f>F11</f>
        <v>5726879.44</v>
      </c>
      <c r="G30" s="32">
        <f>F30*100/E30</f>
        <v>110.73280946672338</v>
      </c>
      <c r="H30" s="75" t="s">
        <v>1</v>
      </c>
      <c r="I30" s="76"/>
      <c r="J30" s="28"/>
      <c r="K30" s="27">
        <f>K27+K11</f>
        <v>7475018</v>
      </c>
      <c r="L30" s="29">
        <f>L27+L11</f>
        <v>6876538.38</v>
      </c>
      <c r="M30" s="30">
        <f>L30*100/K30</f>
        <v>91.99360295854805</v>
      </c>
    </row>
    <row r="31" ht="13.5" thickTop="1"/>
  </sheetData>
  <sheetProtection/>
  <mergeCells count="6">
    <mergeCell ref="A7:M7"/>
    <mergeCell ref="H9:M9"/>
    <mergeCell ref="A8:G8"/>
    <mergeCell ref="B9:G9"/>
    <mergeCell ref="H8:M8"/>
    <mergeCell ref="H30:I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2019-03-18T13:19:09Z</cp:lastPrinted>
  <dcterms:created xsi:type="dcterms:W3CDTF">2002-11-07T10:15:06Z</dcterms:created>
  <dcterms:modified xsi:type="dcterms:W3CDTF">2019-03-27T10:24:22Z</dcterms:modified>
  <cp:category/>
  <cp:version/>
  <cp:contentType/>
  <cp:contentStatus/>
</cp:coreProperties>
</file>