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<sst xmlns="http://schemas.openxmlformats.org/spreadsheetml/2006/main" count="194" uniqueCount="110">
  <si>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</si>
  <si>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</si>
  <si>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</si>
  <si>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</si>
  <si>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</si>
  <si>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</si>
  <si>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</si>
  <si>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</si>
  <si>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</si>
  <si>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</si>
  <si>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</si>
  <si>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</si>
  <si>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</si>
  <si>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</si>
  <si>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</si>
  <si>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</si>
  <si>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</si>
  <si>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</si>
  <si>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</si>
  <si>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</si>
  <si>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</si>
  <si>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</si>
  <si>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</si>
  <si>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</si>
  <si>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</si>
  <si>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</si>
  <si>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</si>
  <si>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</si>
  <si>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</si>
  <si>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</si>
  <si>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</si>
  <si>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</si>
  <si>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</si>
  <si>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</si>
  <si>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</si>
  <si>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</si>
  <si>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</si>
  <si>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</si>
  <si>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</si>
  <si>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</si>
  <si>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</si>
  <si>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</si>
  <si>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Janczewice, Podolszyn, Lesznowola zach.</t>
  </si>
  <si>
    <t>Kanalizacja Zamienie</t>
  </si>
  <si>
    <t>Kanalizacja Garbatka - Jastrzębiec</t>
  </si>
  <si>
    <t>10.</t>
  </si>
  <si>
    <t>10.1</t>
  </si>
  <si>
    <t>10.2</t>
  </si>
  <si>
    <t>10.3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</si>
  <si>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</si>
  <si>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</si>
  <si>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</si>
  <si>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</si>
  <si>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</si>
  <si>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</si>
  <si>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</si>
  <si>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</si>
  <si>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</si>
  <si>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</si>
  <si>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</si>
  <si>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</si>
  <si>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Budowa oczyszczalni "Janczewice"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</si>
  <si>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</si>
  <si>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</si>
  <si>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</si>
  <si>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</si>
  <si>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</si>
  <si>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</si>
  <si>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</si>
  <si>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</si>
  <si>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</si>
  <si>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</si>
  <si>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</si>
  <si>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</si>
  <si>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Budowa SUW "Warszawianka"</t>
  </si>
  <si>
    <t>planowane limity wydatków  w poszczególnych latach</t>
  </si>
  <si>
    <t>Rady Gminy Lesznowola</t>
  </si>
  <si>
    <t>Kanalizajca Kolejowa - Fabryczna -Stara Iwiczna</t>
  </si>
  <si>
    <t>Rozbudowa oczyszczalni "Łazy" do przepustowości 861m3/d wraz z przebudową rowu R-25</t>
  </si>
  <si>
    <t>Budowa oczyszczalni "Zamienie" o przepustowości 650m3/d (I etap) wraz ze zbiornikiem retencyjnym i kolektorem zrzutowym</t>
  </si>
  <si>
    <t>Budowa SUW "Zamienie" wraz z wodociągiem na osiedlu "Błędna"</t>
  </si>
  <si>
    <t>Modernizacja  SUW "Mysiadło"</t>
  </si>
  <si>
    <t>A. GOSPODARKA ŚCIEKOWA</t>
  </si>
  <si>
    <t>B. GOSPODARKA WODNA</t>
  </si>
  <si>
    <t>Modernizacja  SUW "Lesznowola Pole"</t>
  </si>
  <si>
    <t>25.</t>
  </si>
  <si>
    <t>25.1</t>
  </si>
  <si>
    <t>25.2</t>
  </si>
  <si>
    <t>25.3</t>
  </si>
  <si>
    <t>27.</t>
  </si>
  <si>
    <t>Budowa oczyszczalni "Łoziska" o przepustowości I etap 3000m3/d wraz z infrastrukturą tow. (zbiornik retencyjny, kanał tłoczny, stacja trafo, suszarnia osadów itd.)</t>
  </si>
  <si>
    <t>Modernizacja  SUW "Stara Iwiczna" II etap - budowa zbiorników retencyjnych</t>
  </si>
  <si>
    <t>RAZEM A+B</t>
  </si>
  <si>
    <t>w tym:</t>
  </si>
  <si>
    <t>Razem</t>
  </si>
  <si>
    <t xml:space="preserve">Plan limitów inwestycyjnych na lata 2006 - 2010 dla poszczególnych zadań składających się na program inwestycyjny pn:                                                "Kompleksowy program gospodarki wodno-ściekowej gminy Lesznowola"                                                                                                    </t>
  </si>
  <si>
    <t>Budowa IV etapu  wodociągu południowego  odcinek D=225mm  STEFANOWO-Wola Mrokowska w ul. Granicznej , D=160mm Stefanowo ul. Urocza</t>
  </si>
  <si>
    <t>nakłady poniesione do końca roku 2007</t>
  </si>
  <si>
    <t>Załącznik nr 2a</t>
  </si>
  <si>
    <t xml:space="preserve">do Uchwały Nr </t>
  </si>
  <si>
    <t>z dnia             2008r.</t>
  </si>
  <si>
    <t>§ 6050</t>
  </si>
  <si>
    <t>§ 6058</t>
  </si>
  <si>
    <t>§ 6059</t>
  </si>
  <si>
    <t xml:space="preserve">RAZEM PROGRAM </t>
  </si>
  <si>
    <t>C. Pozostałe koszty: ocena oddziaływania na środowisko, i inne koszty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</si>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</sst>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b/>
      <i/>
      <sz val="8"/>
      <name val="Arial CE"/>
      <family val="0"/>
    </font>
    <font>
      <sz val="9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tabSelected="1" view="pageBreakPreview" zoomScaleSheetLayoutView="100" workbookViewId="0" topLeftCell="C117">
      <selection activeCell="D126" sqref="D126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6.75390625" style="0" customWidth="1"/>
    <col min="5" max="5" width="16.875" style="0" customWidth="1"/>
    <col min="6" max="7" width="16.75390625" style="0" customWidth="1"/>
    <col min="8" max="8" width="16.625" style="0" customWidth="1"/>
    <col min="9" max="9" width="11.75390625" style="0" customWidth="1"/>
    <col min="10" max="10" width="15.75390625" style="0" customWidth="1"/>
  </cols>
  <sheetData>
    <row r="1" spans="6:7" ht="12.75">
      <c r="F1" s="5" t="s">
        <v>98</v>
      </c>
      <c r="G1" s="5"/>
    </row>
    <row r="2" spans="5:7" ht="12.75">
      <c r="E2" s="5"/>
      <c r="F2" s="5" t="s">
        <v>99</v>
      </c>
      <c r="G2" s="5"/>
    </row>
    <row r="3" spans="5:7" ht="12.75">
      <c r="E3" s="5"/>
      <c r="F3" s="5" t="s">
        <v>76</v>
      </c>
      <c r="G3" s="5"/>
    </row>
    <row r="4" spans="5:7" ht="12.75">
      <c r="E4" s="5"/>
      <c r="F4" s="5" t="s">
        <v>100</v>
      </c>
      <c r="G4" s="5"/>
    </row>
    <row r="5" ht="7.5" customHeight="1"/>
    <row r="6" spans="2:8" ht="12.75">
      <c r="B6" s="62" t="s">
        <v>95</v>
      </c>
      <c r="C6" s="62"/>
      <c r="D6" s="62"/>
      <c r="E6" s="62"/>
      <c r="F6" s="62"/>
      <c r="G6" s="62"/>
      <c r="H6" s="62"/>
    </row>
    <row r="7" spans="2:8" ht="12.75">
      <c r="B7" s="62"/>
      <c r="C7" s="62"/>
      <c r="D7" s="62"/>
      <c r="E7" s="62"/>
      <c r="F7" s="62"/>
      <c r="G7" s="62"/>
      <c r="H7" s="62"/>
    </row>
    <row r="8" spans="2:8" ht="3" customHeight="1">
      <c r="B8" s="62"/>
      <c r="C8" s="62"/>
      <c r="D8" s="62"/>
      <c r="E8" s="62"/>
      <c r="F8" s="62"/>
      <c r="G8" s="62"/>
      <c r="H8" s="62"/>
    </row>
    <row r="9" ht="5.25" customHeight="1"/>
    <row r="10" spans="2:8" ht="51" customHeight="1">
      <c r="B10" s="32" t="s">
        <v>0</v>
      </c>
      <c r="C10" s="32" t="s">
        <v>1</v>
      </c>
      <c r="D10" s="33" t="s">
        <v>97</v>
      </c>
      <c r="E10" s="63" t="s">
        <v>75</v>
      </c>
      <c r="F10" s="64"/>
      <c r="G10" s="65"/>
      <c r="H10" s="33" t="s">
        <v>3</v>
      </c>
    </row>
    <row r="11" spans="2:8" ht="12.75">
      <c r="B11" s="66" t="s">
        <v>82</v>
      </c>
      <c r="C11" s="67"/>
      <c r="D11" s="1"/>
      <c r="E11" s="1"/>
      <c r="F11" s="1"/>
      <c r="G11" s="17"/>
      <c r="H11" s="1"/>
    </row>
    <row r="12" spans="2:10" ht="12.75" customHeight="1">
      <c r="B12" s="41" t="s">
        <v>4</v>
      </c>
      <c r="C12" s="41" t="s">
        <v>12</v>
      </c>
      <c r="D12" s="37">
        <v>2007</v>
      </c>
      <c r="E12" s="37">
        <v>2008</v>
      </c>
      <c r="F12" s="37">
        <v>2009</v>
      </c>
      <c r="G12" s="38">
        <v>2010</v>
      </c>
      <c r="H12" s="40" t="s">
        <v>2</v>
      </c>
      <c r="J12" s="12"/>
    </row>
    <row r="13" spans="2:10" ht="12.75">
      <c r="B13" s="2" t="s">
        <v>5</v>
      </c>
      <c r="C13" s="42" t="s">
        <v>101</v>
      </c>
      <c r="D13" s="6">
        <v>2000</v>
      </c>
      <c r="E13" s="6"/>
      <c r="F13" s="7">
        <v>0</v>
      </c>
      <c r="G13" s="7">
        <v>0</v>
      </c>
      <c r="H13" s="6">
        <f>G13+F13+E13+D13</f>
        <v>2000</v>
      </c>
      <c r="J13" s="12"/>
    </row>
    <row r="14" spans="2:10" ht="12.75">
      <c r="B14" s="2" t="s">
        <v>6</v>
      </c>
      <c r="C14" s="42" t="s">
        <v>102</v>
      </c>
      <c r="D14" s="7">
        <v>0</v>
      </c>
      <c r="E14" s="6"/>
      <c r="F14" s="6">
        <v>180000</v>
      </c>
      <c r="G14" s="6">
        <v>3600000</v>
      </c>
      <c r="H14" s="6">
        <f>G14+F14+E14+D14</f>
        <v>3780000</v>
      </c>
      <c r="J14" s="12"/>
    </row>
    <row r="15" spans="2:10" ht="12.75">
      <c r="B15" s="2" t="s">
        <v>7</v>
      </c>
      <c r="C15" s="42" t="s">
        <v>103</v>
      </c>
      <c r="D15" s="6"/>
      <c r="E15" s="6"/>
      <c r="F15" s="7">
        <v>29500</v>
      </c>
      <c r="G15" s="7">
        <v>407000</v>
      </c>
      <c r="H15" s="6">
        <f>G15+F15+E15+D15</f>
        <v>436500</v>
      </c>
      <c r="J15" s="12"/>
    </row>
    <row r="16" spans="2:10" ht="12.75">
      <c r="B16" s="3"/>
      <c r="C16" s="4" t="s">
        <v>2</v>
      </c>
      <c r="D16" s="45">
        <f>SUM(D13:D15)</f>
        <v>2000</v>
      </c>
      <c r="E16" s="45">
        <f>SUM(E13:E15)</f>
        <v>0</v>
      </c>
      <c r="F16" s="45">
        <f>SUM(F13:F15)</f>
        <v>209500</v>
      </c>
      <c r="G16" s="45">
        <f>SUM(G13:G15)</f>
        <v>4007000</v>
      </c>
      <c r="H16" s="24">
        <f>SUM(H13:H15)</f>
        <v>4218500</v>
      </c>
      <c r="I16" s="11">
        <f>SUM(D16:G16)</f>
        <v>4218500</v>
      </c>
      <c r="J16" s="12"/>
    </row>
    <row r="17" spans="2:10" ht="6" customHeight="1">
      <c r="B17" s="3"/>
      <c r="C17" s="35"/>
      <c r="D17" s="45"/>
      <c r="E17" s="45"/>
      <c r="F17" s="45"/>
      <c r="G17" s="46"/>
      <c r="H17" s="24"/>
      <c r="I17" s="47"/>
      <c r="J17" s="12"/>
    </row>
    <row r="18" spans="2:10" ht="24.75" customHeight="1">
      <c r="B18" s="41" t="s">
        <v>8</v>
      </c>
      <c r="C18" s="39" t="s">
        <v>13</v>
      </c>
      <c r="D18" s="37">
        <v>2007</v>
      </c>
      <c r="E18" s="37">
        <v>2008</v>
      </c>
      <c r="F18" s="37">
        <v>2009</v>
      </c>
      <c r="G18" s="38">
        <v>2010</v>
      </c>
      <c r="H18" s="40" t="s">
        <v>2</v>
      </c>
      <c r="J18" s="12"/>
    </row>
    <row r="19" spans="2:10" ht="12.75">
      <c r="B19" s="2" t="s">
        <v>9</v>
      </c>
      <c r="C19" s="42" t="s">
        <v>101</v>
      </c>
      <c r="D19" s="6">
        <v>6562</v>
      </c>
      <c r="E19" s="6">
        <v>275703</v>
      </c>
      <c r="F19" s="7">
        <v>0</v>
      </c>
      <c r="G19" s="7">
        <v>0</v>
      </c>
      <c r="H19" s="6">
        <f>G19+F19+E19+D19</f>
        <v>282265</v>
      </c>
      <c r="J19" s="12"/>
    </row>
    <row r="20" spans="2:10" ht="12.75">
      <c r="B20" s="2" t="s">
        <v>10</v>
      </c>
      <c r="C20" s="42" t="s">
        <v>102</v>
      </c>
      <c r="D20" s="7">
        <v>0</v>
      </c>
      <c r="E20" s="6"/>
      <c r="F20" s="6">
        <v>2800000</v>
      </c>
      <c r="G20" s="6">
        <v>4100000</v>
      </c>
      <c r="H20" s="6">
        <f>G20+F20+E20+D20</f>
        <v>6900000</v>
      </c>
      <c r="J20" s="12"/>
    </row>
    <row r="21" spans="2:10" ht="12.75">
      <c r="B21" s="2" t="s">
        <v>11</v>
      </c>
      <c r="C21" s="42" t="s">
        <v>103</v>
      </c>
      <c r="D21" s="6">
        <v>0</v>
      </c>
      <c r="E21" s="6">
        <v>0</v>
      </c>
      <c r="F21" s="6">
        <v>295735</v>
      </c>
      <c r="G21" s="6">
        <v>400000</v>
      </c>
      <c r="H21" s="6">
        <f>G21+F21+E21+D21</f>
        <v>695735</v>
      </c>
      <c r="J21" s="12"/>
    </row>
    <row r="22" spans="2:10" ht="12.75">
      <c r="B22" s="3"/>
      <c r="C22" s="4" t="s">
        <v>2</v>
      </c>
      <c r="D22" s="10">
        <f>SUM(D19:D21)</f>
        <v>6562</v>
      </c>
      <c r="E22" s="10">
        <f>SUM(E19:E21)</f>
        <v>275703</v>
      </c>
      <c r="F22" s="10">
        <f>SUM(F19:F21)</f>
        <v>3095735</v>
      </c>
      <c r="G22" s="10">
        <f>SUM(G19:G21)</f>
        <v>4500000</v>
      </c>
      <c r="H22" s="24">
        <f>SUM(H19:H21)</f>
        <v>7878000</v>
      </c>
      <c r="I22" s="11">
        <f>SUM(D22:G22)</f>
        <v>7878000</v>
      </c>
      <c r="J22" s="12"/>
    </row>
    <row r="23" spans="2:10" ht="6" customHeight="1">
      <c r="B23" s="3"/>
      <c r="C23" s="35"/>
      <c r="D23" s="10"/>
      <c r="E23" s="10"/>
      <c r="F23" s="10"/>
      <c r="G23" s="34"/>
      <c r="H23" s="24"/>
      <c r="J23" s="12"/>
    </row>
    <row r="24" spans="2:10" ht="18.75" customHeight="1">
      <c r="B24" s="41" t="s">
        <v>14</v>
      </c>
      <c r="C24" s="39" t="s">
        <v>42</v>
      </c>
      <c r="D24" s="37">
        <v>2007</v>
      </c>
      <c r="E24" s="37">
        <v>2008</v>
      </c>
      <c r="F24" s="37">
        <v>2009</v>
      </c>
      <c r="G24" s="38">
        <v>2010</v>
      </c>
      <c r="H24" s="40" t="s">
        <v>2</v>
      </c>
      <c r="J24" s="12"/>
    </row>
    <row r="25" spans="2:10" ht="12.75">
      <c r="B25" s="2" t="s">
        <v>15</v>
      </c>
      <c r="C25" s="42" t="s">
        <v>101</v>
      </c>
      <c r="D25" s="6">
        <v>42040</v>
      </c>
      <c r="E25" s="6">
        <v>244909</v>
      </c>
      <c r="F25" s="7">
        <v>0</v>
      </c>
      <c r="G25" s="7">
        <v>0</v>
      </c>
      <c r="H25" s="6">
        <f>D25+E25+F25+G25</f>
        <v>286949</v>
      </c>
      <c r="J25" s="12"/>
    </row>
    <row r="26" spans="2:10" ht="12.75">
      <c r="B26" s="2" t="s">
        <v>16</v>
      </c>
      <c r="C26" s="42" t="s">
        <v>102</v>
      </c>
      <c r="D26" s="7">
        <v>0</v>
      </c>
      <c r="E26" s="6">
        <v>0</v>
      </c>
      <c r="F26" s="6">
        <v>1800000</v>
      </c>
      <c r="G26" s="6">
        <v>2700000</v>
      </c>
      <c r="H26" s="6">
        <f>D26+E26+F26+G26</f>
        <v>4500000</v>
      </c>
      <c r="J26" s="12"/>
    </row>
    <row r="27" spans="2:10" ht="12.75">
      <c r="B27" s="2" t="s">
        <v>17</v>
      </c>
      <c r="C27" s="42" t="s">
        <v>103</v>
      </c>
      <c r="D27" s="6">
        <v>0</v>
      </c>
      <c r="E27" s="6">
        <v>0</v>
      </c>
      <c r="F27" s="6">
        <v>214701</v>
      </c>
      <c r="G27" s="6">
        <v>300000</v>
      </c>
      <c r="H27" s="6">
        <f>D27+E27+F27+G27</f>
        <v>514701</v>
      </c>
      <c r="J27" s="12"/>
    </row>
    <row r="28" spans="2:10" ht="12.75">
      <c r="B28" s="3"/>
      <c r="C28" s="4" t="s">
        <v>2</v>
      </c>
      <c r="D28" s="10">
        <f>SUM(D25:D27)</f>
        <v>42040</v>
      </c>
      <c r="E28" s="10">
        <f>SUM(E25:E27)</f>
        <v>244909</v>
      </c>
      <c r="F28" s="10">
        <f>SUM(F25:F27)</f>
        <v>2014701</v>
      </c>
      <c r="G28" s="10">
        <f>SUM(G25:G27)</f>
        <v>3000000</v>
      </c>
      <c r="H28" s="24">
        <f>SUM(H25:H27)</f>
        <v>5301650</v>
      </c>
      <c r="I28" s="11">
        <f>SUM(D28:G28)</f>
        <v>5301650</v>
      </c>
      <c r="J28" s="12"/>
    </row>
    <row r="29" spans="2:10" ht="6" customHeight="1">
      <c r="B29" s="3"/>
      <c r="C29" s="35"/>
      <c r="D29" s="10"/>
      <c r="E29" s="10"/>
      <c r="F29" s="10"/>
      <c r="G29" s="34"/>
      <c r="H29" s="24"/>
      <c r="J29" s="12"/>
    </row>
    <row r="30" spans="2:10" ht="12.75">
      <c r="B30" s="41" t="s">
        <v>18</v>
      </c>
      <c r="C30" s="41" t="s">
        <v>43</v>
      </c>
      <c r="D30" s="37">
        <v>2007</v>
      </c>
      <c r="E30" s="37">
        <v>2008</v>
      </c>
      <c r="F30" s="37">
        <v>2009</v>
      </c>
      <c r="G30" s="38">
        <v>2010</v>
      </c>
      <c r="H30" s="40" t="s">
        <v>2</v>
      </c>
      <c r="J30" s="12"/>
    </row>
    <row r="31" spans="2:10" ht="12" customHeight="1">
      <c r="B31" s="2" t="s">
        <v>19</v>
      </c>
      <c r="C31" s="42" t="s">
        <v>101</v>
      </c>
      <c r="D31" s="6">
        <v>13244</v>
      </c>
      <c r="E31" s="6">
        <v>835</v>
      </c>
      <c r="F31" s="7">
        <v>0</v>
      </c>
      <c r="G31" s="7">
        <v>0</v>
      </c>
      <c r="H31" s="6">
        <f>D31+E31+F31+G31</f>
        <v>14079</v>
      </c>
      <c r="J31" s="12"/>
    </row>
    <row r="32" spans="2:10" ht="12" customHeight="1">
      <c r="B32" s="2" t="s">
        <v>20</v>
      </c>
      <c r="C32" s="42" t="s">
        <v>102</v>
      </c>
      <c r="D32" s="7">
        <v>0</v>
      </c>
      <c r="E32" s="6">
        <v>0</v>
      </c>
      <c r="F32" s="6">
        <v>1200000</v>
      </c>
      <c r="G32" s="6">
        <v>0</v>
      </c>
      <c r="H32" s="6">
        <f>D32+E32+F32+G32</f>
        <v>1200000</v>
      </c>
      <c r="J32" s="12"/>
    </row>
    <row r="33" spans="2:10" ht="12.75">
      <c r="B33" s="2" t="s">
        <v>21</v>
      </c>
      <c r="C33" s="42" t="s">
        <v>103</v>
      </c>
      <c r="D33" s="6">
        <v>0</v>
      </c>
      <c r="E33" s="6">
        <v>0</v>
      </c>
      <c r="F33" s="6">
        <v>163665</v>
      </c>
      <c r="G33" s="6">
        <v>0</v>
      </c>
      <c r="H33" s="6">
        <f>D33+E33+F33+G33</f>
        <v>163665</v>
      </c>
      <c r="J33" s="12"/>
    </row>
    <row r="34" spans="2:10" ht="12.75">
      <c r="B34" s="3"/>
      <c r="C34" s="4" t="s">
        <v>2</v>
      </c>
      <c r="D34" s="9">
        <f>SUM(D31:D33)</f>
        <v>13244</v>
      </c>
      <c r="E34" s="9">
        <f>SUM(E31:E33)</f>
        <v>835</v>
      </c>
      <c r="F34" s="9">
        <f>SUM(F31:F33)</f>
        <v>1363665</v>
      </c>
      <c r="G34" s="9">
        <v>0</v>
      </c>
      <c r="H34" s="24">
        <f>SUM(H31:H33)</f>
        <v>1377744</v>
      </c>
      <c r="I34" s="36">
        <f>SUM(D34:G34)</f>
        <v>1377744</v>
      </c>
      <c r="J34" s="12"/>
    </row>
    <row r="35" spans="2:10" ht="5.25" customHeight="1">
      <c r="B35" s="3"/>
      <c r="C35" s="4"/>
      <c r="D35" s="9"/>
      <c r="E35" s="9"/>
      <c r="F35" s="9"/>
      <c r="G35" s="9"/>
      <c r="H35" s="24"/>
      <c r="J35" s="12"/>
    </row>
    <row r="36" spans="2:10" ht="12.75">
      <c r="B36" s="41" t="s">
        <v>22</v>
      </c>
      <c r="C36" s="41" t="s">
        <v>44</v>
      </c>
      <c r="D36" s="37">
        <v>2007</v>
      </c>
      <c r="E36" s="37">
        <v>2008</v>
      </c>
      <c r="F36" s="37">
        <v>2009</v>
      </c>
      <c r="G36" s="38">
        <v>2010</v>
      </c>
      <c r="H36" s="40" t="s">
        <v>2</v>
      </c>
      <c r="J36" s="12"/>
    </row>
    <row r="37" spans="2:10" ht="12.75">
      <c r="B37" s="2" t="s">
        <v>23</v>
      </c>
      <c r="C37" s="42" t="s">
        <v>101</v>
      </c>
      <c r="D37" s="6">
        <v>1985</v>
      </c>
      <c r="E37" s="6">
        <v>0</v>
      </c>
      <c r="F37" s="7">
        <v>0</v>
      </c>
      <c r="G37" s="7">
        <v>0</v>
      </c>
      <c r="H37" s="6">
        <f>D37+E37+F37+G37</f>
        <v>1985</v>
      </c>
      <c r="J37" s="12"/>
    </row>
    <row r="38" spans="2:10" ht="12.75">
      <c r="B38" s="41" t="s">
        <v>24</v>
      </c>
      <c r="C38" s="42" t="s">
        <v>102</v>
      </c>
      <c r="D38" s="7">
        <v>0</v>
      </c>
      <c r="E38" s="6">
        <v>0</v>
      </c>
      <c r="F38" s="6">
        <v>2750000</v>
      </c>
      <c r="G38" s="7">
        <v>0</v>
      </c>
      <c r="H38" s="6">
        <f>D38+E38+F38+G38</f>
        <v>2750000</v>
      </c>
      <c r="J38" s="12"/>
    </row>
    <row r="39" spans="2:10" ht="12.75">
      <c r="B39" s="2" t="s">
        <v>25</v>
      </c>
      <c r="C39" s="42" t="s">
        <v>103</v>
      </c>
      <c r="D39" s="6">
        <v>0</v>
      </c>
      <c r="E39" s="6">
        <v>0</v>
      </c>
      <c r="F39" s="6">
        <v>307000</v>
      </c>
      <c r="G39" s="7">
        <v>0</v>
      </c>
      <c r="H39" s="6">
        <f>D39+E39+F39+G39</f>
        <v>307000</v>
      </c>
      <c r="J39" s="12"/>
    </row>
    <row r="40" spans="2:10" ht="12.75" customHeight="1">
      <c r="B40" s="3"/>
      <c r="C40" s="4" t="s">
        <v>2</v>
      </c>
      <c r="D40" s="10">
        <f>SUM(D37:D39)</f>
        <v>1985</v>
      </c>
      <c r="E40" s="10">
        <f>SUM(E37:E39)</f>
        <v>0</v>
      </c>
      <c r="F40" s="10">
        <f>SUM(F37:F39)</f>
        <v>3057000</v>
      </c>
      <c r="G40" s="10">
        <v>0</v>
      </c>
      <c r="H40" s="24">
        <f>SUM(H37:H39)</f>
        <v>3058985</v>
      </c>
      <c r="I40" s="11">
        <f>SUM(D40:G40)</f>
        <v>3058985</v>
      </c>
      <c r="J40" s="12"/>
    </row>
    <row r="41" spans="2:10" ht="6" customHeight="1">
      <c r="B41" s="3"/>
      <c r="C41" s="35"/>
      <c r="D41" s="10"/>
      <c r="E41" s="10"/>
      <c r="F41" s="10"/>
      <c r="G41" s="34"/>
      <c r="H41" s="24"/>
      <c r="J41" s="12"/>
    </row>
    <row r="42" spans="2:10" ht="12.75">
      <c r="B42" s="41" t="s">
        <v>26</v>
      </c>
      <c r="C42" s="39" t="s">
        <v>77</v>
      </c>
      <c r="D42" s="37">
        <v>2007</v>
      </c>
      <c r="E42" s="37">
        <v>2008</v>
      </c>
      <c r="F42" s="37">
        <v>2009</v>
      </c>
      <c r="G42" s="38">
        <v>2010</v>
      </c>
      <c r="H42" s="40" t="s">
        <v>2</v>
      </c>
      <c r="J42" s="12"/>
    </row>
    <row r="43" spans="2:10" ht="12" customHeight="1">
      <c r="B43" s="2" t="s">
        <v>27</v>
      </c>
      <c r="C43" s="42" t="s">
        <v>101</v>
      </c>
      <c r="D43" s="6">
        <v>0</v>
      </c>
      <c r="E43" s="6">
        <v>0</v>
      </c>
      <c r="F43" s="7">
        <v>0</v>
      </c>
      <c r="G43" s="7">
        <v>0</v>
      </c>
      <c r="H43" s="6">
        <f>F43+E43+D43+G43</f>
        <v>0</v>
      </c>
      <c r="J43" s="12"/>
    </row>
    <row r="44" spans="2:10" ht="12.75">
      <c r="B44" s="2" t="s">
        <v>28</v>
      </c>
      <c r="C44" s="42" t="s">
        <v>102</v>
      </c>
      <c r="D44" s="6">
        <v>0</v>
      </c>
      <c r="E44" s="6">
        <v>0</v>
      </c>
      <c r="F44" s="6">
        <v>750000</v>
      </c>
      <c r="G44" s="6">
        <v>1800000</v>
      </c>
      <c r="H44" s="6">
        <f>F44+E44+D44+G44</f>
        <v>2550000</v>
      </c>
      <c r="J44" s="12"/>
    </row>
    <row r="45" spans="2:10" ht="12.75">
      <c r="B45" s="2" t="s">
        <v>29</v>
      </c>
      <c r="C45" s="42" t="s">
        <v>103</v>
      </c>
      <c r="D45" s="6">
        <v>0</v>
      </c>
      <c r="E45" s="6">
        <v>0</v>
      </c>
      <c r="F45" s="6">
        <v>77300</v>
      </c>
      <c r="G45" s="6">
        <v>200000</v>
      </c>
      <c r="H45" s="6">
        <f>F45+E45+D45+G45</f>
        <v>277300</v>
      </c>
      <c r="J45" s="12"/>
    </row>
    <row r="46" spans="2:10" ht="12.75">
      <c r="B46" s="3"/>
      <c r="C46" s="4" t="s">
        <v>2</v>
      </c>
      <c r="D46" s="9">
        <f>SUM(D43:D45)</f>
        <v>0</v>
      </c>
      <c r="E46" s="9">
        <f>SUM(E43:E45)</f>
        <v>0</v>
      </c>
      <c r="F46" s="9">
        <f>SUM(F43:F45)</f>
        <v>827300</v>
      </c>
      <c r="G46" s="9">
        <f>SUM(G43:G45)</f>
        <v>2000000</v>
      </c>
      <c r="H46" s="8">
        <f>SUM(H43:H45)</f>
        <v>2827300</v>
      </c>
      <c r="I46" s="36">
        <f>SUM(D46:G46)</f>
        <v>2827300</v>
      </c>
      <c r="J46" s="12"/>
    </row>
    <row r="47" spans="2:10" ht="55.5" customHeight="1">
      <c r="B47" s="41" t="s">
        <v>30</v>
      </c>
      <c r="C47" s="39" t="s">
        <v>90</v>
      </c>
      <c r="D47" s="37">
        <v>2007</v>
      </c>
      <c r="E47" s="37">
        <v>2008</v>
      </c>
      <c r="F47" s="37">
        <v>2009</v>
      </c>
      <c r="G47" s="38">
        <v>2010</v>
      </c>
      <c r="H47" s="40" t="s">
        <v>2</v>
      </c>
      <c r="J47" s="12"/>
    </row>
    <row r="48" spans="2:10" ht="12.75" customHeight="1">
      <c r="B48" s="2" t="s">
        <v>31</v>
      </c>
      <c r="C48" s="42" t="s">
        <v>101</v>
      </c>
      <c r="D48" s="6">
        <v>18800</v>
      </c>
      <c r="E48" s="6">
        <v>58560</v>
      </c>
      <c r="F48" s="7">
        <v>239440</v>
      </c>
      <c r="G48" s="7">
        <v>0</v>
      </c>
      <c r="H48" s="6">
        <f>F48+E48+D48+G48</f>
        <v>316800</v>
      </c>
      <c r="J48" s="12"/>
    </row>
    <row r="49" spans="2:10" ht="12.75" customHeight="1">
      <c r="B49" s="2" t="s">
        <v>32</v>
      </c>
      <c r="C49" s="42" t="s">
        <v>102</v>
      </c>
      <c r="D49" s="6">
        <v>0</v>
      </c>
      <c r="E49" s="6">
        <v>0</v>
      </c>
      <c r="F49" s="6">
        <v>1850000</v>
      </c>
      <c r="G49" s="6">
        <v>11280000</v>
      </c>
      <c r="H49" s="6">
        <f>F49+E49+D49+G49</f>
        <v>13130000</v>
      </c>
      <c r="J49" s="12"/>
    </row>
    <row r="50" spans="2:10" ht="12" customHeight="1">
      <c r="B50" s="2" t="s">
        <v>33</v>
      </c>
      <c r="C50" s="42" t="s">
        <v>103</v>
      </c>
      <c r="D50" s="6">
        <v>0</v>
      </c>
      <c r="E50" s="6">
        <v>0</v>
      </c>
      <c r="F50" s="6">
        <v>0</v>
      </c>
      <c r="G50" s="6">
        <v>1200000</v>
      </c>
      <c r="H50" s="6">
        <f>F50+E50+D50+G50</f>
        <v>1200000</v>
      </c>
      <c r="J50" s="12"/>
    </row>
    <row r="51" spans="2:10" ht="15.75" customHeight="1">
      <c r="B51" s="3"/>
      <c r="C51" s="4" t="s">
        <v>2</v>
      </c>
      <c r="D51" s="9">
        <f>SUM(D48:D50)</f>
        <v>18800</v>
      </c>
      <c r="E51" s="9">
        <f>SUM(E48:E50)</f>
        <v>58560</v>
      </c>
      <c r="F51" s="9">
        <f>SUM(F48:F50)</f>
        <v>2089440</v>
      </c>
      <c r="G51" s="9">
        <f>SUM(G48:G50)</f>
        <v>12480000</v>
      </c>
      <c r="H51" s="24">
        <f>SUM(H48:H50)</f>
        <v>14646800</v>
      </c>
      <c r="I51" s="36">
        <f>SUM(D51:G51)</f>
        <v>14646800</v>
      </c>
      <c r="J51" s="12"/>
    </row>
    <row r="52" spans="2:10" ht="15.75" customHeight="1">
      <c r="B52" s="41"/>
      <c r="C52" s="39"/>
      <c r="D52" s="37"/>
      <c r="E52" s="37"/>
      <c r="F52" s="37"/>
      <c r="G52" s="38"/>
      <c r="H52" s="40"/>
      <c r="J52" s="12"/>
    </row>
    <row r="53" spans="2:10" ht="24" customHeight="1">
      <c r="B53" s="41" t="s">
        <v>34</v>
      </c>
      <c r="C53" s="39" t="s">
        <v>78</v>
      </c>
      <c r="D53" s="37">
        <v>2007</v>
      </c>
      <c r="E53" s="37">
        <v>2008</v>
      </c>
      <c r="F53" s="37">
        <v>2009</v>
      </c>
      <c r="G53" s="38">
        <v>2010</v>
      </c>
      <c r="H53" s="40" t="s">
        <v>2</v>
      </c>
      <c r="J53" s="12"/>
    </row>
    <row r="54" spans="2:10" ht="12.75">
      <c r="B54" s="2" t="s">
        <v>35</v>
      </c>
      <c r="C54" s="42" t="s">
        <v>101</v>
      </c>
      <c r="D54" s="6">
        <v>87902</v>
      </c>
      <c r="E54" s="6">
        <v>0</v>
      </c>
      <c r="F54" s="7">
        <v>0</v>
      </c>
      <c r="G54" s="7">
        <v>0</v>
      </c>
      <c r="H54" s="6">
        <f>F54+E54+D54+G54</f>
        <v>87902</v>
      </c>
      <c r="J54" s="12"/>
    </row>
    <row r="55" spans="2:10" ht="12.75">
      <c r="B55" s="2" t="s">
        <v>36</v>
      </c>
      <c r="C55" s="42" t="s">
        <v>102</v>
      </c>
      <c r="D55" s="7">
        <v>0</v>
      </c>
      <c r="E55" s="6">
        <v>0</v>
      </c>
      <c r="F55" s="6">
        <v>3200000</v>
      </c>
      <c r="G55" s="7">
        <v>0</v>
      </c>
      <c r="H55" s="6">
        <f>F55+E55+D55+G55</f>
        <v>3200000</v>
      </c>
      <c r="J55" s="12"/>
    </row>
    <row r="56" spans="2:10" ht="12.75">
      <c r="B56" s="2" t="s">
        <v>37</v>
      </c>
      <c r="C56" s="42" t="s">
        <v>103</v>
      </c>
      <c r="D56" s="6">
        <v>0</v>
      </c>
      <c r="E56" s="6">
        <v>0</v>
      </c>
      <c r="F56" s="6">
        <v>363500</v>
      </c>
      <c r="G56" s="7">
        <v>0</v>
      </c>
      <c r="H56" s="6">
        <f>F56+E56+D56+G56</f>
        <v>363500</v>
      </c>
      <c r="J56" s="12"/>
    </row>
    <row r="57" spans="2:10" ht="12.75">
      <c r="B57" s="3"/>
      <c r="C57" s="4" t="s">
        <v>2</v>
      </c>
      <c r="D57" s="10">
        <f>SUM(D54:D56)</f>
        <v>87902</v>
      </c>
      <c r="E57" s="10">
        <f>SUM(E54:E56)</f>
        <v>0</v>
      </c>
      <c r="F57" s="10">
        <f>SUM(F54:F56)</f>
        <v>3563500</v>
      </c>
      <c r="G57" s="10">
        <v>0</v>
      </c>
      <c r="H57" s="24">
        <f>SUM(H54:H56)</f>
        <v>3651402</v>
      </c>
      <c r="I57" s="11">
        <f>SUM(D57:G57)</f>
        <v>3651402</v>
      </c>
      <c r="J57" s="12"/>
    </row>
    <row r="58" spans="2:10" ht="6" customHeight="1">
      <c r="B58" s="3"/>
      <c r="C58" s="35"/>
      <c r="D58" s="10"/>
      <c r="E58" s="10"/>
      <c r="F58" s="10"/>
      <c r="G58" s="34"/>
      <c r="H58" s="24"/>
      <c r="J58" s="12"/>
    </row>
    <row r="59" spans="2:10" ht="12.75">
      <c r="B59" s="68" t="s">
        <v>38</v>
      </c>
      <c r="C59" s="70" t="s">
        <v>61</v>
      </c>
      <c r="D59" s="54">
        <v>2007</v>
      </c>
      <c r="E59" s="54">
        <v>2008</v>
      </c>
      <c r="F59" s="54">
        <v>2009</v>
      </c>
      <c r="G59" s="58">
        <v>2010</v>
      </c>
      <c r="H59" s="60" t="s">
        <v>2</v>
      </c>
      <c r="J59" s="12"/>
    </row>
    <row r="60" spans="2:10" ht="12.75">
      <c r="B60" s="69"/>
      <c r="C60" s="71"/>
      <c r="D60" s="55"/>
      <c r="E60" s="55"/>
      <c r="F60" s="55"/>
      <c r="G60" s="59"/>
      <c r="H60" s="61"/>
      <c r="J60" s="12"/>
    </row>
    <row r="61" spans="2:10" ht="12.75">
      <c r="B61" s="2" t="s">
        <v>39</v>
      </c>
      <c r="C61" s="42" t="s">
        <v>101</v>
      </c>
      <c r="D61" s="6">
        <v>513222</v>
      </c>
      <c r="E61" s="6">
        <v>615048</v>
      </c>
      <c r="F61" s="7">
        <v>0</v>
      </c>
      <c r="G61" s="7">
        <v>0</v>
      </c>
      <c r="H61" s="6">
        <f>F61+E61+D61+G61</f>
        <v>1128270</v>
      </c>
      <c r="J61" s="12"/>
    </row>
    <row r="62" spans="2:10" ht="12.75">
      <c r="B62" s="2" t="s">
        <v>40</v>
      </c>
      <c r="C62" s="42" t="s">
        <v>102</v>
      </c>
      <c r="D62" s="6"/>
      <c r="E62" s="6">
        <v>0</v>
      </c>
      <c r="F62" s="6">
        <v>3400000</v>
      </c>
      <c r="G62" s="7">
        <v>0</v>
      </c>
      <c r="H62" s="6">
        <f>F62+E62+D62+G62</f>
        <v>3400000</v>
      </c>
      <c r="J62" s="12"/>
    </row>
    <row r="63" spans="2:10" ht="12.75">
      <c r="B63" s="2" t="s">
        <v>41</v>
      </c>
      <c r="C63" s="42" t="s">
        <v>103</v>
      </c>
      <c r="D63" s="7">
        <v>0</v>
      </c>
      <c r="E63" s="7">
        <v>0</v>
      </c>
      <c r="F63" s="6">
        <v>384830</v>
      </c>
      <c r="G63" s="6">
        <v>0</v>
      </c>
      <c r="H63" s="6">
        <f>F63+E63+D63+G63</f>
        <v>384830</v>
      </c>
      <c r="J63" s="12"/>
    </row>
    <row r="64" spans="2:10" ht="12.75">
      <c r="B64" s="3"/>
      <c r="C64" s="4" t="s">
        <v>2</v>
      </c>
      <c r="D64" s="10">
        <f>SUM(D61:D63)</f>
        <v>513222</v>
      </c>
      <c r="E64" s="10">
        <f>SUM(E61:E63)</f>
        <v>615048</v>
      </c>
      <c r="F64" s="10">
        <f>SUM(F61:F63)</f>
        <v>3784830</v>
      </c>
      <c r="G64" s="10">
        <v>0</v>
      </c>
      <c r="H64" s="24">
        <f>SUM(D64:G64)</f>
        <v>4913100</v>
      </c>
      <c r="I64" s="36">
        <f>SUM(H61:H63)</f>
        <v>4913100</v>
      </c>
      <c r="J64" s="12"/>
    </row>
    <row r="65" spans="2:10" ht="6" customHeight="1">
      <c r="B65" s="3"/>
      <c r="C65" s="35"/>
      <c r="D65" s="10"/>
      <c r="E65" s="10"/>
      <c r="F65" s="10"/>
      <c r="G65" s="34"/>
      <c r="H65" s="24"/>
      <c r="J65" s="12"/>
    </row>
    <row r="66" spans="2:10" ht="37.5" customHeight="1">
      <c r="B66" s="41" t="s">
        <v>45</v>
      </c>
      <c r="C66" s="39" t="s">
        <v>79</v>
      </c>
      <c r="D66" s="37">
        <v>2007</v>
      </c>
      <c r="E66" s="37">
        <v>2008</v>
      </c>
      <c r="F66" s="37">
        <v>2009</v>
      </c>
      <c r="G66" s="38">
        <v>2010</v>
      </c>
      <c r="H66" s="40" t="s">
        <v>2</v>
      </c>
      <c r="J66" s="12"/>
    </row>
    <row r="67" spans="2:10" ht="12.75">
      <c r="B67" s="2" t="s">
        <v>46</v>
      </c>
      <c r="C67" s="42" t="s">
        <v>101</v>
      </c>
      <c r="D67" s="6">
        <v>53863</v>
      </c>
      <c r="E67" s="6">
        <v>118035</v>
      </c>
      <c r="F67" s="7">
        <v>0</v>
      </c>
      <c r="G67" s="7">
        <v>0</v>
      </c>
      <c r="H67" s="6">
        <f>F67+E67+D67+G67</f>
        <v>171898</v>
      </c>
      <c r="J67" s="12"/>
    </row>
    <row r="68" spans="2:10" ht="12.75">
      <c r="B68" s="2" t="s">
        <v>47</v>
      </c>
      <c r="C68" s="42" t="s">
        <v>102</v>
      </c>
      <c r="D68" s="7">
        <v>0</v>
      </c>
      <c r="E68" s="6">
        <v>0</v>
      </c>
      <c r="F68" s="6">
        <v>4700000</v>
      </c>
      <c r="G68" s="7">
        <v>0</v>
      </c>
      <c r="H68" s="6">
        <f>F68+E68+D68+G68</f>
        <v>4700000</v>
      </c>
      <c r="J68" s="12"/>
    </row>
    <row r="69" spans="2:10" ht="12.75">
      <c r="B69" s="2" t="s">
        <v>48</v>
      </c>
      <c r="C69" s="42" t="s">
        <v>103</v>
      </c>
      <c r="D69" s="7">
        <v>0</v>
      </c>
      <c r="E69" s="6">
        <v>0</v>
      </c>
      <c r="F69" s="6">
        <v>456102</v>
      </c>
      <c r="G69" s="7">
        <v>0</v>
      </c>
      <c r="H69" s="6">
        <f>F69+E69+D69+G69</f>
        <v>456102</v>
      </c>
      <c r="J69" s="12"/>
    </row>
    <row r="70" spans="2:10" ht="12.75">
      <c r="B70" s="3"/>
      <c r="C70" s="4" t="s">
        <v>2</v>
      </c>
      <c r="D70" s="9">
        <f>SUM(D67:D69)</f>
        <v>53863</v>
      </c>
      <c r="E70" s="9">
        <f>SUM(E67:E69)</f>
        <v>118035</v>
      </c>
      <c r="F70" s="9">
        <f>SUM(F67:F69)</f>
        <v>5156102</v>
      </c>
      <c r="G70" s="9">
        <v>0</v>
      </c>
      <c r="H70" s="24">
        <f>SUM(H67:H69)</f>
        <v>5328000</v>
      </c>
      <c r="I70" s="36">
        <f>SUM(D70:G70)</f>
        <v>5328000</v>
      </c>
      <c r="J70" s="12"/>
    </row>
    <row r="71" spans="2:10" ht="6" customHeight="1">
      <c r="B71" s="3"/>
      <c r="C71" s="35"/>
      <c r="D71" s="9"/>
      <c r="E71" s="9"/>
      <c r="F71" s="9"/>
      <c r="G71" s="18"/>
      <c r="H71" s="24"/>
      <c r="J71" s="12"/>
    </row>
    <row r="72" spans="2:10" ht="6" customHeight="1">
      <c r="B72" s="48"/>
      <c r="C72" s="49"/>
      <c r="D72" s="9"/>
      <c r="E72" s="9"/>
      <c r="F72" s="9"/>
      <c r="G72" s="18"/>
      <c r="H72" s="24"/>
      <c r="J72" s="12"/>
    </row>
    <row r="73" spans="2:10" ht="12.75">
      <c r="B73" s="56" t="s">
        <v>83</v>
      </c>
      <c r="C73" s="57"/>
      <c r="D73" s="9"/>
      <c r="E73" s="9"/>
      <c r="F73" s="9"/>
      <c r="G73" s="18"/>
      <c r="H73" s="8"/>
      <c r="J73" s="12"/>
    </row>
    <row r="74" spans="2:10" ht="8.25" customHeight="1">
      <c r="B74" s="50"/>
      <c r="C74" s="51"/>
      <c r="D74" s="9"/>
      <c r="E74" s="9"/>
      <c r="F74" s="9"/>
      <c r="G74" s="18"/>
      <c r="H74" s="8"/>
      <c r="J74" s="12"/>
    </row>
    <row r="75" spans="2:10" ht="25.5">
      <c r="B75" s="41" t="s">
        <v>49</v>
      </c>
      <c r="C75" s="39" t="s">
        <v>80</v>
      </c>
      <c r="D75" s="37">
        <v>2007</v>
      </c>
      <c r="E75" s="37">
        <v>2008</v>
      </c>
      <c r="F75" s="37">
        <v>2009</v>
      </c>
      <c r="G75" s="38">
        <v>2010</v>
      </c>
      <c r="H75" s="40" t="s">
        <v>2</v>
      </c>
      <c r="J75" s="12"/>
    </row>
    <row r="76" spans="2:10" ht="12.75">
      <c r="B76" s="2" t="s">
        <v>50</v>
      </c>
      <c r="C76" s="42" t="s">
        <v>101</v>
      </c>
      <c r="D76" s="6">
        <v>1811</v>
      </c>
      <c r="E76" s="6">
        <v>224898</v>
      </c>
      <c r="F76" s="6"/>
      <c r="G76" s="7">
        <v>0</v>
      </c>
      <c r="H76" s="6">
        <f>F76+E76+D76+G76</f>
        <v>226709</v>
      </c>
      <c r="J76" s="12"/>
    </row>
    <row r="77" spans="2:10" ht="12.75">
      <c r="B77" s="2" t="s">
        <v>51</v>
      </c>
      <c r="C77" s="42" t="s">
        <v>102</v>
      </c>
      <c r="D77" s="7">
        <v>0</v>
      </c>
      <c r="E77" s="6">
        <v>0</v>
      </c>
      <c r="F77" s="6">
        <v>4700000</v>
      </c>
      <c r="G77" s="7">
        <v>0</v>
      </c>
      <c r="H77" s="6">
        <f>F77+E77+D77+G77</f>
        <v>4700000</v>
      </c>
      <c r="J77" s="12"/>
    </row>
    <row r="78" spans="2:10" ht="12.75">
      <c r="B78" s="2" t="s">
        <v>52</v>
      </c>
      <c r="C78" s="42" t="s">
        <v>103</v>
      </c>
      <c r="D78" s="6">
        <v>0</v>
      </c>
      <c r="E78" s="6"/>
      <c r="F78" s="6">
        <v>524322</v>
      </c>
      <c r="G78" s="7">
        <v>0</v>
      </c>
      <c r="H78" s="6">
        <f>F78+E78+D78+G78</f>
        <v>524322</v>
      </c>
      <c r="J78" s="12"/>
    </row>
    <row r="79" spans="2:10" ht="12.75">
      <c r="B79" s="3"/>
      <c r="C79" s="4" t="s">
        <v>2</v>
      </c>
      <c r="D79" s="9">
        <f>SUM(D76:D78)</f>
        <v>1811</v>
      </c>
      <c r="E79" s="9">
        <f>SUM(E76:E78)</f>
        <v>224898</v>
      </c>
      <c r="F79" s="9">
        <f>SUM(F76:F78)</f>
        <v>5224322</v>
      </c>
      <c r="G79" s="9">
        <f>SUM(G76:G78)</f>
        <v>0</v>
      </c>
      <c r="H79" s="24">
        <f>SUM(H76:H78)</f>
        <v>5451031</v>
      </c>
      <c r="J79" s="12"/>
    </row>
    <row r="80" spans="2:10" ht="12.75">
      <c r="B80" s="3"/>
      <c r="C80" s="35"/>
      <c r="D80" s="9"/>
      <c r="E80" s="9"/>
      <c r="F80" s="9"/>
      <c r="G80" s="18"/>
      <c r="H80" s="24"/>
      <c r="J80" s="12"/>
    </row>
    <row r="81" spans="2:10" ht="12.75">
      <c r="B81" s="41" t="s">
        <v>53</v>
      </c>
      <c r="C81" s="39" t="s">
        <v>81</v>
      </c>
      <c r="D81" s="37">
        <v>2007</v>
      </c>
      <c r="E81" s="37">
        <v>2008</v>
      </c>
      <c r="F81" s="37">
        <v>2009</v>
      </c>
      <c r="G81" s="38">
        <v>2010</v>
      </c>
      <c r="H81" s="40" t="s">
        <v>2</v>
      </c>
      <c r="J81" s="12"/>
    </row>
    <row r="82" spans="2:10" ht="12.75">
      <c r="B82" s="2" t="s">
        <v>54</v>
      </c>
      <c r="C82" s="42" t="s">
        <v>101</v>
      </c>
      <c r="D82" s="6">
        <v>0</v>
      </c>
      <c r="E82" s="6">
        <v>7490</v>
      </c>
      <c r="F82" s="7">
        <v>0</v>
      </c>
      <c r="G82" s="7">
        <v>0</v>
      </c>
      <c r="H82" s="6">
        <f>F82+E82+D82+G82</f>
        <v>7490</v>
      </c>
      <c r="J82" s="12"/>
    </row>
    <row r="83" spans="2:10" ht="12.75">
      <c r="B83" s="2" t="s">
        <v>55</v>
      </c>
      <c r="C83" s="42" t="s">
        <v>102</v>
      </c>
      <c r="D83" s="7">
        <v>0</v>
      </c>
      <c r="E83" s="6"/>
      <c r="F83" s="6">
        <v>2500000</v>
      </c>
      <c r="G83" s="7">
        <v>0</v>
      </c>
      <c r="H83" s="6">
        <f>F83+E83+D83+G83</f>
        <v>2500000</v>
      </c>
      <c r="J83" s="12"/>
    </row>
    <row r="84" spans="2:10" ht="12.75">
      <c r="B84" s="2" t="s">
        <v>56</v>
      </c>
      <c r="C84" s="42" t="s">
        <v>103</v>
      </c>
      <c r="D84" s="7">
        <v>0</v>
      </c>
      <c r="E84" s="6"/>
      <c r="F84" s="6">
        <v>288510</v>
      </c>
      <c r="G84" s="6">
        <v>0</v>
      </c>
      <c r="H84" s="6">
        <f>F84+E84+D84+G84</f>
        <v>288510</v>
      </c>
      <c r="J84" s="12"/>
    </row>
    <row r="85" spans="2:10" ht="12.75">
      <c r="B85" s="3"/>
      <c r="C85" s="4" t="s">
        <v>2</v>
      </c>
      <c r="D85" s="10">
        <f>SUM(D82:D84)</f>
        <v>0</v>
      </c>
      <c r="E85" s="10">
        <f>SUM(E82:E84)</f>
        <v>7490</v>
      </c>
      <c r="F85" s="10">
        <f>SUM(F82:F84)</f>
        <v>2788510</v>
      </c>
      <c r="G85" s="10">
        <f>SUM(G82:G84)</f>
        <v>0</v>
      </c>
      <c r="H85" s="8">
        <f>SUM(H82:H84)</f>
        <v>2796000</v>
      </c>
      <c r="J85" s="12"/>
    </row>
    <row r="86" spans="2:10" ht="12.75">
      <c r="B86" s="50"/>
      <c r="C86" s="51"/>
      <c r="D86" s="9"/>
      <c r="E86" s="9"/>
      <c r="F86" s="9"/>
      <c r="G86" s="18"/>
      <c r="H86" s="8"/>
      <c r="J86" s="12"/>
    </row>
    <row r="87" spans="2:10" ht="12.75">
      <c r="B87" s="50"/>
      <c r="C87" s="51"/>
      <c r="D87" s="9"/>
      <c r="E87" s="9"/>
      <c r="F87" s="9"/>
      <c r="G87" s="18"/>
      <c r="H87" s="8"/>
      <c r="J87" s="12"/>
    </row>
    <row r="88" spans="2:10" ht="12.75">
      <c r="B88" s="41" t="s">
        <v>57</v>
      </c>
      <c r="C88" s="39" t="s">
        <v>74</v>
      </c>
      <c r="D88" s="37">
        <v>2007</v>
      </c>
      <c r="E88" s="37">
        <v>2008</v>
      </c>
      <c r="F88" s="37">
        <v>2009</v>
      </c>
      <c r="G88" s="38">
        <v>2010</v>
      </c>
      <c r="H88" s="40" t="s">
        <v>2</v>
      </c>
      <c r="J88" s="12"/>
    </row>
    <row r="89" spans="2:10" ht="12.75">
      <c r="B89" s="2" t="s">
        <v>58</v>
      </c>
      <c r="C89" s="42" t="s">
        <v>101</v>
      </c>
      <c r="D89" s="6">
        <v>0</v>
      </c>
      <c r="E89" s="6">
        <v>0</v>
      </c>
      <c r="F89" s="6">
        <v>157500</v>
      </c>
      <c r="G89" s="7">
        <v>0</v>
      </c>
      <c r="H89" s="6">
        <f>F89+E89+D89+G89</f>
        <v>157500</v>
      </c>
      <c r="J89" s="12"/>
    </row>
    <row r="90" spans="2:10" ht="12.75">
      <c r="B90" s="2" t="s">
        <v>59</v>
      </c>
      <c r="C90" s="42" t="s">
        <v>102</v>
      </c>
      <c r="D90" s="7">
        <v>0</v>
      </c>
      <c r="E90" s="6">
        <v>0</v>
      </c>
      <c r="F90" s="6">
        <v>0</v>
      </c>
      <c r="G90" s="6">
        <v>3420000</v>
      </c>
      <c r="H90" s="6">
        <f>F90+E90+D90+G90</f>
        <v>3420000</v>
      </c>
      <c r="J90" s="12"/>
    </row>
    <row r="91" spans="2:10" ht="12.75">
      <c r="B91" s="2" t="s">
        <v>60</v>
      </c>
      <c r="C91" s="42" t="s">
        <v>103</v>
      </c>
      <c r="D91" s="6">
        <v>0</v>
      </c>
      <c r="E91" s="6">
        <v>0</v>
      </c>
      <c r="F91" s="6">
        <v>0</v>
      </c>
      <c r="G91" s="6">
        <v>400000</v>
      </c>
      <c r="H91" s="6">
        <f>F91+E91+D91+G91</f>
        <v>400000</v>
      </c>
      <c r="J91" s="12"/>
    </row>
    <row r="92" spans="2:10" ht="12.75">
      <c r="B92" s="3"/>
      <c r="C92" s="4" t="s">
        <v>2</v>
      </c>
      <c r="D92" s="10">
        <f>SUM(D89:D91)</f>
        <v>0</v>
      </c>
      <c r="E92" s="10">
        <f>SUM(E89:E91)</f>
        <v>0</v>
      </c>
      <c r="F92" s="10">
        <f>SUM(F89:F91)</f>
        <v>157500</v>
      </c>
      <c r="G92" s="10">
        <f>SUM(G89:G91)</f>
        <v>3820000</v>
      </c>
      <c r="H92" s="24">
        <f>SUM(H89:H91)</f>
        <v>3977500</v>
      </c>
      <c r="I92" s="11">
        <f>SUM(D92:G92)</f>
        <v>3977500</v>
      </c>
      <c r="J92" s="12"/>
    </row>
    <row r="93" spans="2:10" ht="6" customHeight="1">
      <c r="B93" s="3"/>
      <c r="C93" s="35"/>
      <c r="D93" s="10"/>
      <c r="E93" s="10"/>
      <c r="F93" s="10"/>
      <c r="G93" s="34"/>
      <c r="H93" s="24"/>
      <c r="J93" s="12"/>
    </row>
    <row r="94" spans="2:10" ht="12.75">
      <c r="B94" s="41" t="s">
        <v>62</v>
      </c>
      <c r="C94" s="39" t="s">
        <v>106</v>
      </c>
      <c r="D94" s="37">
        <v>2007</v>
      </c>
      <c r="E94" s="37">
        <v>2008</v>
      </c>
      <c r="F94" s="37">
        <v>2009</v>
      </c>
      <c r="G94" s="38">
        <v>2010</v>
      </c>
      <c r="H94" s="40" t="s">
        <v>2</v>
      </c>
      <c r="J94" s="12"/>
    </row>
    <row r="95" spans="2:10" ht="12.75">
      <c r="B95" s="2" t="s">
        <v>63</v>
      </c>
      <c r="C95" s="42" t="s">
        <v>101</v>
      </c>
      <c r="D95" s="6">
        <v>4904</v>
      </c>
      <c r="E95" s="6">
        <v>20008</v>
      </c>
      <c r="F95" s="6">
        <v>100000</v>
      </c>
      <c r="G95" s="7">
        <v>0</v>
      </c>
      <c r="H95" s="6">
        <f>SUM(D95:G95)</f>
        <v>124912</v>
      </c>
      <c r="J95" s="12"/>
    </row>
    <row r="96" spans="2:10" ht="12.75">
      <c r="B96" s="2" t="s">
        <v>64</v>
      </c>
      <c r="C96" s="42" t="s">
        <v>102</v>
      </c>
      <c r="D96" s="7">
        <v>0</v>
      </c>
      <c r="E96" s="6">
        <v>0</v>
      </c>
      <c r="F96" s="6">
        <v>0</v>
      </c>
      <c r="G96" s="6">
        <v>3200000</v>
      </c>
      <c r="H96" s="6">
        <f>SUM(D96:G96)</f>
        <v>3200000</v>
      </c>
      <c r="J96" s="12"/>
    </row>
    <row r="97" spans="2:10" ht="12.75">
      <c r="B97" s="2" t="s">
        <v>65</v>
      </c>
      <c r="C97" s="42" t="s">
        <v>103</v>
      </c>
      <c r="D97" s="6">
        <v>0</v>
      </c>
      <c r="E97" s="6"/>
      <c r="F97" s="6">
        <v>0</v>
      </c>
      <c r="G97" s="6">
        <v>336992</v>
      </c>
      <c r="H97" s="6">
        <f>SUM(D97:G97)</f>
        <v>336992</v>
      </c>
      <c r="J97" s="12"/>
    </row>
    <row r="98" spans="2:10" ht="12.75">
      <c r="B98" s="3"/>
      <c r="C98" s="4" t="s">
        <v>2</v>
      </c>
      <c r="D98" s="10">
        <f>SUM(D95:D97)</f>
        <v>4904</v>
      </c>
      <c r="E98" s="10">
        <f>SUM(E95:E97)</f>
        <v>20008</v>
      </c>
      <c r="F98" s="10">
        <f>SUM(F95:F97)</f>
        <v>100000</v>
      </c>
      <c r="G98" s="10">
        <f>SUM(G95:G97)</f>
        <v>3536992</v>
      </c>
      <c r="H98" s="24">
        <f>SUM(D98:G98)</f>
        <v>3661904</v>
      </c>
      <c r="I98" s="11">
        <f>SUM(D98:G98)</f>
        <v>3661904</v>
      </c>
      <c r="J98" s="12"/>
    </row>
    <row r="99" spans="2:10" ht="6" customHeight="1">
      <c r="B99" s="3"/>
      <c r="C99" s="35"/>
      <c r="D99" s="10"/>
      <c r="E99" s="10"/>
      <c r="F99" s="10"/>
      <c r="G99" s="34"/>
      <c r="H99" s="24"/>
      <c r="J99" s="12"/>
    </row>
    <row r="100" spans="2:10" ht="12.75" customHeight="1">
      <c r="B100" s="41" t="s">
        <v>66</v>
      </c>
      <c r="C100" s="39" t="s">
        <v>84</v>
      </c>
      <c r="D100" s="37">
        <v>2007</v>
      </c>
      <c r="E100" s="37">
        <v>2008</v>
      </c>
      <c r="F100" s="37">
        <v>2009</v>
      </c>
      <c r="G100" s="38">
        <v>2010</v>
      </c>
      <c r="H100" s="40" t="s">
        <v>2</v>
      </c>
      <c r="J100" s="12"/>
    </row>
    <row r="101" spans="2:10" ht="12.75">
      <c r="B101" s="2" t="s">
        <v>67</v>
      </c>
      <c r="C101" s="42" t="s">
        <v>101</v>
      </c>
      <c r="D101" s="6">
        <v>91136</v>
      </c>
      <c r="E101" s="6">
        <v>204916</v>
      </c>
      <c r="F101" s="6">
        <v>0</v>
      </c>
      <c r="G101" s="7">
        <v>0</v>
      </c>
      <c r="H101" s="6">
        <f>F101+E101+D101+G101</f>
        <v>296052</v>
      </c>
      <c r="J101" s="12"/>
    </row>
    <row r="102" spans="2:10" ht="12.75">
      <c r="B102" s="2" t="s">
        <v>68</v>
      </c>
      <c r="C102" s="42" t="s">
        <v>102</v>
      </c>
      <c r="D102" s="7">
        <v>0</v>
      </c>
      <c r="E102" s="6">
        <v>0</v>
      </c>
      <c r="F102" s="6">
        <v>2350000</v>
      </c>
      <c r="G102" s="7">
        <v>0</v>
      </c>
      <c r="H102" s="6">
        <f>F102+E102+D102+G102</f>
        <v>2350000</v>
      </c>
      <c r="J102" s="12"/>
    </row>
    <row r="103" spans="2:10" ht="12.75">
      <c r="B103" s="2" t="s">
        <v>69</v>
      </c>
      <c r="C103" s="42" t="s">
        <v>103</v>
      </c>
      <c r="D103" s="7">
        <v>0</v>
      </c>
      <c r="E103" s="6"/>
      <c r="F103" s="6">
        <v>238584</v>
      </c>
      <c r="G103" s="6">
        <v>0</v>
      </c>
      <c r="H103" s="6">
        <f>F103+E103+D103+G103</f>
        <v>238584</v>
      </c>
      <c r="J103" s="12"/>
    </row>
    <row r="104" spans="2:10" ht="12.75">
      <c r="B104" s="3"/>
      <c r="C104" s="4" t="s">
        <v>2</v>
      </c>
      <c r="D104" s="10">
        <f>SUM(D101:D103)</f>
        <v>91136</v>
      </c>
      <c r="E104" s="10">
        <f>SUM(E101:E103)</f>
        <v>204916</v>
      </c>
      <c r="F104" s="10">
        <f>SUM(F101:F103)</f>
        <v>2588584</v>
      </c>
      <c r="G104" s="10">
        <f>SUM(G101:G103)</f>
        <v>0</v>
      </c>
      <c r="H104" s="24">
        <f>SUM(H101:H103)</f>
        <v>2884636</v>
      </c>
      <c r="I104" s="11">
        <f>SUM(D104:G104)</f>
        <v>2884636</v>
      </c>
      <c r="J104" s="12"/>
    </row>
    <row r="105" spans="2:10" ht="7.5" customHeight="1">
      <c r="B105" s="3"/>
      <c r="C105" s="4"/>
      <c r="D105" s="10"/>
      <c r="E105" s="10"/>
      <c r="F105" s="10"/>
      <c r="G105" s="10"/>
      <c r="H105" s="24"/>
      <c r="J105" s="12"/>
    </row>
    <row r="106" spans="2:10" ht="25.5">
      <c r="B106" s="41" t="s">
        <v>70</v>
      </c>
      <c r="C106" s="39" t="s">
        <v>91</v>
      </c>
      <c r="D106" s="37">
        <v>2007</v>
      </c>
      <c r="E106" s="37">
        <v>2008</v>
      </c>
      <c r="F106" s="37">
        <v>2009</v>
      </c>
      <c r="G106" s="38">
        <v>2010</v>
      </c>
      <c r="H106" s="40" t="s">
        <v>2</v>
      </c>
      <c r="J106" s="12"/>
    </row>
    <row r="107" spans="2:10" ht="12.75">
      <c r="B107" s="2" t="s">
        <v>71</v>
      </c>
      <c r="C107" s="42" t="s">
        <v>101</v>
      </c>
      <c r="D107" s="7">
        <v>0</v>
      </c>
      <c r="E107" s="6">
        <v>153</v>
      </c>
      <c r="F107" s="7">
        <v>0</v>
      </c>
      <c r="G107" s="7">
        <v>0</v>
      </c>
      <c r="H107" s="6">
        <f>F107+E107+D107+G107</f>
        <v>153</v>
      </c>
      <c r="J107" s="12"/>
    </row>
    <row r="108" spans="2:10" ht="12.75">
      <c r="B108" s="2" t="s">
        <v>72</v>
      </c>
      <c r="C108" s="42" t="s">
        <v>102</v>
      </c>
      <c r="D108" s="7">
        <v>0</v>
      </c>
      <c r="E108" s="6">
        <v>0</v>
      </c>
      <c r="F108" s="6">
        <v>500000</v>
      </c>
      <c r="G108" s="6">
        <v>0</v>
      </c>
      <c r="H108" s="6">
        <f>F108+E108+D108+G108</f>
        <v>500000</v>
      </c>
      <c r="J108" s="12"/>
    </row>
    <row r="109" spans="2:10" ht="12.75">
      <c r="B109" s="2" t="s">
        <v>73</v>
      </c>
      <c r="C109" s="42" t="s">
        <v>103</v>
      </c>
      <c r="D109" s="6">
        <v>0</v>
      </c>
      <c r="E109" s="6">
        <v>0</v>
      </c>
      <c r="F109" s="6">
        <v>123347</v>
      </c>
      <c r="G109" s="6">
        <v>0</v>
      </c>
      <c r="H109" s="6">
        <f>F109+E109+D109+G109</f>
        <v>123347</v>
      </c>
      <c r="J109" s="12"/>
    </row>
    <row r="110" spans="2:10" ht="12.75">
      <c r="B110" s="3"/>
      <c r="C110" s="4" t="s">
        <v>2</v>
      </c>
      <c r="D110" s="10">
        <f>SUM(D107:D109)</f>
        <v>0</v>
      </c>
      <c r="E110" s="10">
        <f>SUM(E107:E109)</f>
        <v>153</v>
      </c>
      <c r="F110" s="10">
        <f>SUM(F107:F109)</f>
        <v>623347</v>
      </c>
      <c r="G110" s="10">
        <f>SUM(G107:G109)</f>
        <v>0</v>
      </c>
      <c r="H110" s="24">
        <f>SUM(H107:H109)</f>
        <v>623500</v>
      </c>
      <c r="I110" s="11">
        <f>SUM(D110:G110)</f>
        <v>623500</v>
      </c>
      <c r="J110" s="12"/>
    </row>
    <row r="111" spans="2:10" ht="5.25" customHeight="1">
      <c r="B111" s="3"/>
      <c r="C111" s="4"/>
      <c r="D111" s="10"/>
      <c r="E111" s="10"/>
      <c r="F111" s="10"/>
      <c r="G111" s="10"/>
      <c r="H111" s="24"/>
      <c r="J111" s="12"/>
    </row>
    <row r="112" spans="2:10" ht="36" customHeight="1">
      <c r="B112" s="41" t="s">
        <v>85</v>
      </c>
      <c r="C112" s="39" t="s">
        <v>96</v>
      </c>
      <c r="D112" s="37">
        <v>2007</v>
      </c>
      <c r="E112" s="37">
        <v>2008</v>
      </c>
      <c r="F112" s="37">
        <v>2009</v>
      </c>
      <c r="G112" s="38">
        <v>2010</v>
      </c>
      <c r="H112" s="40" t="s">
        <v>2</v>
      </c>
      <c r="J112" s="12"/>
    </row>
    <row r="113" spans="2:10" ht="12.75">
      <c r="B113" s="2" t="s">
        <v>86</v>
      </c>
      <c r="C113" s="42" t="s">
        <v>101</v>
      </c>
      <c r="D113" s="6">
        <v>0</v>
      </c>
      <c r="E113" s="6">
        <v>23500</v>
      </c>
      <c r="F113" s="7">
        <v>0</v>
      </c>
      <c r="G113" s="7">
        <v>0</v>
      </c>
      <c r="H113" s="6">
        <f>F113+E113+D113+G113</f>
        <v>23500</v>
      </c>
      <c r="J113" s="12"/>
    </row>
    <row r="114" spans="2:10" ht="12.75">
      <c r="B114" s="2" t="s">
        <v>87</v>
      </c>
      <c r="C114" s="42" t="s">
        <v>102</v>
      </c>
      <c r="D114" s="7">
        <v>0</v>
      </c>
      <c r="E114" s="6">
        <v>0</v>
      </c>
      <c r="F114" s="6">
        <v>560000</v>
      </c>
      <c r="G114" s="6">
        <v>380000</v>
      </c>
      <c r="H114" s="6">
        <f>F114+E114+D114+G114</f>
        <v>940000</v>
      </c>
      <c r="J114" s="12"/>
    </row>
    <row r="115" spans="2:10" ht="12.75">
      <c r="B115" s="2" t="s">
        <v>88</v>
      </c>
      <c r="C115" s="42" t="s">
        <v>103</v>
      </c>
      <c r="D115" s="6">
        <v>0</v>
      </c>
      <c r="E115" s="6">
        <v>0</v>
      </c>
      <c r="F115" s="6">
        <v>100000</v>
      </c>
      <c r="G115" s="6">
        <v>39000</v>
      </c>
      <c r="H115" s="6">
        <f>F115+E115+D115+G115</f>
        <v>139000</v>
      </c>
      <c r="J115" s="12"/>
    </row>
    <row r="116" spans="2:10" ht="12.75">
      <c r="B116" s="3"/>
      <c r="C116" s="4" t="s">
        <v>2</v>
      </c>
      <c r="D116" s="10">
        <f>SUM(D113:D115)</f>
        <v>0</v>
      </c>
      <c r="E116" s="10">
        <f>SUM(E113:E115)</f>
        <v>23500</v>
      </c>
      <c r="F116" s="10">
        <f>SUM(F113:F115)</f>
        <v>660000</v>
      </c>
      <c r="G116" s="10">
        <f>SUM(G113:G115)</f>
        <v>419000</v>
      </c>
      <c r="H116" s="6">
        <f>SUM(H113:H115)</f>
        <v>1102500</v>
      </c>
      <c r="I116" s="11">
        <f>SUM(D116:G116)</f>
        <v>1102500</v>
      </c>
      <c r="J116" s="12"/>
    </row>
    <row r="117" spans="2:10" ht="14.25">
      <c r="B117" s="3"/>
      <c r="C117" s="4" t="s">
        <v>92</v>
      </c>
      <c r="D117" s="19">
        <f>D116+D110+D104+D98+D92+D79+D70+D64+D57+D51+D46+D40+D34+D28+D22+D16+D85</f>
        <v>837469</v>
      </c>
      <c r="E117" s="19">
        <f>E116+E110+E104+E98+E92+E79+E70+E64+E57+E51+E46+E40+E34+E28+E22+E16+E85</f>
        <v>1794055</v>
      </c>
      <c r="F117" s="19">
        <f>F116+F110+F104+F98+F92+F79+F70+F64+F57+F51+F46+F40+F34+F28+F22+F16+F85</f>
        <v>37304036</v>
      </c>
      <c r="G117" s="19">
        <f>G116+G110+G104+G98+G92+G79+G70+G64+G57+G51+G46+G40+G34+G28+G22+G16+G85</f>
        <v>33762992</v>
      </c>
      <c r="H117" s="19">
        <f>H116+H110+H104+H98+H92+H79+H70+H64+H57+H51+H46+H40+H34+H28+H22+H16+H85</f>
        <v>73698552</v>
      </c>
      <c r="I117" s="19">
        <f>D117+E117+F117+G117</f>
        <v>73698552</v>
      </c>
      <c r="J117" s="12"/>
    </row>
    <row r="118" spans="2:10" ht="25.5">
      <c r="B118" s="3"/>
      <c r="C118" s="1" t="s">
        <v>105</v>
      </c>
      <c r="D118" s="26">
        <v>2007</v>
      </c>
      <c r="E118" s="26">
        <v>2008</v>
      </c>
      <c r="F118" s="26">
        <v>2009</v>
      </c>
      <c r="G118" s="26">
        <v>2010</v>
      </c>
      <c r="H118" s="27" t="s">
        <v>2</v>
      </c>
      <c r="J118" s="12"/>
    </row>
    <row r="119" spans="2:10" ht="14.25" customHeight="1">
      <c r="B119" s="3" t="s">
        <v>89</v>
      </c>
      <c r="C119" s="42" t="s">
        <v>101</v>
      </c>
      <c r="D119" s="20">
        <v>11882</v>
      </c>
      <c r="E119" s="20">
        <v>0</v>
      </c>
      <c r="F119" s="20">
        <v>0</v>
      </c>
      <c r="G119" s="20">
        <v>0</v>
      </c>
      <c r="H119" s="20">
        <f>G119+F119+E119+D119</f>
        <v>11882</v>
      </c>
      <c r="J119" s="12"/>
    </row>
    <row r="120" spans="2:10" ht="15">
      <c r="B120" s="3"/>
      <c r="C120" s="4" t="s">
        <v>2</v>
      </c>
      <c r="D120" s="29">
        <f>D119</f>
        <v>11882</v>
      </c>
      <c r="E120" s="29">
        <f>E119</f>
        <v>0</v>
      </c>
      <c r="F120" s="29">
        <f>F119</f>
        <v>0</v>
      </c>
      <c r="G120" s="29">
        <f>G119</f>
        <v>0</v>
      </c>
      <c r="H120" s="28">
        <f>H119</f>
        <v>11882</v>
      </c>
      <c r="J120" s="12"/>
    </row>
    <row r="121" spans="2:10" ht="14.25">
      <c r="B121" s="3"/>
      <c r="C121" s="4"/>
      <c r="D121" s="19"/>
      <c r="E121" s="19"/>
      <c r="F121" s="19"/>
      <c r="G121" s="19"/>
      <c r="H121" s="19"/>
      <c r="J121" s="12"/>
    </row>
    <row r="122" spans="2:10" ht="15">
      <c r="B122" s="3"/>
      <c r="C122" s="22" t="s">
        <v>104</v>
      </c>
      <c r="D122" s="21">
        <f>D120+D117</f>
        <v>849351</v>
      </c>
      <c r="E122" s="21">
        <f>E120+E117</f>
        <v>1794055</v>
      </c>
      <c r="F122" s="21">
        <f>F120+F117</f>
        <v>37304036</v>
      </c>
      <c r="G122" s="21">
        <f>G120+G117</f>
        <v>33762992</v>
      </c>
      <c r="H122" s="21">
        <f>H120+H117</f>
        <v>73710434</v>
      </c>
      <c r="I122" s="36">
        <f>D122+E122+F122+G122</f>
        <v>73710434</v>
      </c>
      <c r="J122" s="12"/>
    </row>
    <row r="123" spans="2:10" ht="13.5" customHeight="1">
      <c r="B123" s="13"/>
      <c r="C123" s="23" t="s">
        <v>93</v>
      </c>
      <c r="D123" s="15"/>
      <c r="E123" s="15"/>
      <c r="F123" s="15"/>
      <c r="G123" s="15"/>
      <c r="H123" s="16"/>
      <c r="J123" s="12"/>
    </row>
    <row r="124" spans="2:10" ht="16.5" customHeight="1">
      <c r="B124" s="13"/>
      <c r="C124" s="52" t="s">
        <v>107</v>
      </c>
      <c r="D124" s="19">
        <f>D122</f>
        <v>849351</v>
      </c>
      <c r="E124" s="19">
        <f>E13+E19+E25+E31+E37+E43+E48+E54+E61+E67+E76+E82+E89+E95+E101+E107+E113+E119</f>
        <v>1794055</v>
      </c>
      <c r="F124" s="19">
        <f>F13+F19+F25+F31+F37+F43+F48+F54+F61+F67+F76+F82+F89+F95+F101+F107+F113+F119</f>
        <v>496940</v>
      </c>
      <c r="G124" s="19">
        <f>G13+G19+G25+G31+G37+G43+G48+G54+G61+G67+G76+G82+G89+G95+G101+G107+G113+G119</f>
        <v>0</v>
      </c>
      <c r="H124" s="19">
        <f>H13+H19+H25+H31+H37+H43+H48+H54+H61+H67+H76+H82+H89+H95+H101+H107+H113+H119</f>
        <v>3140346</v>
      </c>
      <c r="J124" s="12"/>
    </row>
    <row r="125" spans="2:10" ht="28.5" customHeight="1">
      <c r="B125" s="13"/>
      <c r="C125" s="53" t="s">
        <v>108</v>
      </c>
      <c r="D125" s="19"/>
      <c r="E125" s="19">
        <f>E14+E20+E26+E32+E38+E44+E49+E55+E68+E77+E90+E96+E102+E108+E114</f>
        <v>0</v>
      </c>
      <c r="F125" s="19">
        <f>F14+F20+F26+F32+F38+F44+F49+F55+F68+F77+F90+F96+F102+F108+F114+F62+F83</f>
        <v>33240000</v>
      </c>
      <c r="G125" s="19">
        <f>G14+G20+G26+G32+G38+G44+G49+G55+G68+G77+G90+G96+G102+G108+G114+G62+G83</f>
        <v>30480000</v>
      </c>
      <c r="H125" s="19">
        <f>H14+H20+H26+H32+H38+H44+H49+H55+H68+H77+H90+H96+H102+H108+H114+H62+H83</f>
        <v>63720000</v>
      </c>
      <c r="J125" s="12"/>
    </row>
    <row r="126" spans="2:10" ht="16.5" customHeight="1">
      <c r="B126" s="13"/>
      <c r="C126" s="52" t="s">
        <v>109</v>
      </c>
      <c r="D126" s="19"/>
      <c r="E126" s="19">
        <f>E15+E21+E27+E33+E39+E45+E50+E56+E63+E69+E78+E84+E91+E97+E103+E109+E115</f>
        <v>0</v>
      </c>
      <c r="F126" s="19">
        <f>F15+F21+F27+F33+F39+F45+F50+F56+F63+F69+F78+F84+F91+F97+F103+F109+F115</f>
        <v>3567096</v>
      </c>
      <c r="G126" s="19">
        <f>G15+G21+G27+G33+G39+G45+G50+G56+G63+G69+G78+G84+G91+G97+G103+G109+G115</f>
        <v>3282992</v>
      </c>
      <c r="H126" s="19">
        <f>H15+H21+H27+H33+H39+H45+H50+H56+H63+H69+H78+H84+H91+H97+H103+H109+H115</f>
        <v>6850088</v>
      </c>
      <c r="J126" s="12"/>
    </row>
    <row r="127" spans="2:10" ht="14.25">
      <c r="B127" s="13"/>
      <c r="C127" s="25" t="s">
        <v>94</v>
      </c>
      <c r="D127" s="19">
        <f>SUM(D124:D126)</f>
        <v>849351</v>
      </c>
      <c r="E127" s="19">
        <f>SUM(E124:E126)</f>
        <v>1794055</v>
      </c>
      <c r="F127" s="19">
        <f>SUM(F124:F126)</f>
        <v>37304036</v>
      </c>
      <c r="G127" s="19">
        <f>SUM(G124:G126)</f>
        <v>33762992</v>
      </c>
      <c r="H127" s="19">
        <f>SUM(H124:H126)</f>
        <v>73710434</v>
      </c>
      <c r="I127" s="36">
        <f>D127+E127+F127+G127</f>
        <v>73710434</v>
      </c>
      <c r="J127" s="12">
        <f>H122-H127</f>
        <v>0</v>
      </c>
    </row>
    <row r="128" spans="2:10" ht="14.25">
      <c r="B128" s="13"/>
      <c r="C128" s="43"/>
      <c r="D128" s="44"/>
      <c r="E128" s="44"/>
      <c r="F128" s="44"/>
      <c r="G128" s="44"/>
      <c r="H128" s="44"/>
      <c r="I128" s="36"/>
      <c r="J128" s="12"/>
    </row>
    <row r="129" spans="2:10" ht="12.75">
      <c r="B129" s="13"/>
      <c r="C129" s="14"/>
      <c r="D129" s="31"/>
      <c r="E129" s="31"/>
      <c r="F129" s="31"/>
      <c r="G129" s="31"/>
      <c r="H129" s="31"/>
      <c r="J129" s="12"/>
    </row>
    <row r="130" spans="2:10" ht="12.75">
      <c r="B130" s="13"/>
      <c r="C130" s="14"/>
      <c r="D130" s="30"/>
      <c r="E130" s="30"/>
      <c r="F130" s="30"/>
      <c r="G130" s="30"/>
      <c r="H130" s="30"/>
      <c r="J130" s="12"/>
    </row>
    <row r="131" spans="2:10" ht="12.75">
      <c r="B131" s="13"/>
      <c r="C131" s="14"/>
      <c r="D131" s="15"/>
      <c r="E131" s="15"/>
      <c r="F131" s="15"/>
      <c r="G131" s="15"/>
      <c r="H131" s="16"/>
      <c r="J131" s="12"/>
    </row>
    <row r="132" spans="2:10" ht="12.75">
      <c r="B132" s="13"/>
      <c r="C132" s="14"/>
      <c r="D132" s="15"/>
      <c r="E132" s="15"/>
      <c r="F132" s="15"/>
      <c r="G132" s="15"/>
      <c r="H132" s="16"/>
      <c r="J132" s="12"/>
    </row>
    <row r="133" spans="2:10" ht="12.75">
      <c r="B133" s="13"/>
      <c r="C133" s="14"/>
      <c r="D133" s="15"/>
      <c r="E133" s="15"/>
      <c r="F133" s="15"/>
      <c r="G133" s="15"/>
      <c r="H133" s="16"/>
      <c r="J133" s="12"/>
    </row>
    <row r="134" spans="2:10" ht="12.75">
      <c r="B134" s="13"/>
      <c r="C134" s="14"/>
      <c r="D134" s="15"/>
      <c r="E134" s="15"/>
      <c r="F134" s="15"/>
      <c r="G134" s="15"/>
      <c r="H134" s="16"/>
      <c r="J134" s="12"/>
    </row>
    <row r="135" spans="2:10" ht="12.75">
      <c r="B135" s="13"/>
      <c r="C135" s="14"/>
      <c r="D135" s="15"/>
      <c r="E135" s="15"/>
      <c r="F135" s="15"/>
      <c r="G135" s="15"/>
      <c r="H135" s="16"/>
      <c r="J135" s="12"/>
    </row>
  </sheetData>
  <mergeCells count="11">
    <mergeCell ref="B6:H8"/>
    <mergeCell ref="E10:G10"/>
    <mergeCell ref="B11:C11"/>
    <mergeCell ref="B59:B60"/>
    <mergeCell ref="C59:C60"/>
    <mergeCell ref="D59:D60"/>
    <mergeCell ref="E59:E60"/>
    <mergeCell ref="F59:F60"/>
    <mergeCell ref="B73:C73"/>
    <mergeCell ref="G59:G60"/>
    <mergeCell ref="H59:H60"/>
  </mergeCells>
  <printOptions/>
  <pageMargins left="0.56" right="0.12" top="0.15" bottom="0.18" header="0.12" footer="0.15"/>
  <pageSetup horizontalDpi="300" verticalDpi="300" orientation="landscape" paperSize="9" r:id="rId1"/>
  <rowBreaks count="2" manualBreakCount="2">
    <brk id="46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2008-09-11T14:07:50Z</cp:lastPrinted>
  <dcterms:created xsi:type="dcterms:W3CDTF">2005-03-06T09:07:58Z</dcterms:created>
  <dcterms:modified xsi:type="dcterms:W3CDTF">2008-09-11T14:08:41Z</dcterms:modified>
  <cp:category/>
  <cp:version/>
  <cp:contentType/>
  <cp:contentStatus/>
</cp:coreProperties>
</file>