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80" windowHeight="883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D70" i="1"/>
  <c r="F70"/>
  <c r="E70"/>
  <c r="H58"/>
  <c r="H70" s="1"/>
  <c r="H67"/>
  <c r="I69"/>
  <c r="D47"/>
  <c r="C47"/>
  <c r="H11"/>
  <c r="H17"/>
  <c r="H23"/>
  <c r="H29"/>
  <c r="H32"/>
  <c r="H35"/>
  <c r="H41"/>
  <c r="H50"/>
  <c r="H56"/>
  <c r="H62"/>
  <c r="H12"/>
  <c r="H18"/>
  <c r="H24"/>
  <c r="H30"/>
  <c r="H36"/>
  <c r="H38"/>
  <c r="H42"/>
  <c r="H51"/>
  <c r="H57"/>
  <c r="H69"/>
  <c r="H13"/>
  <c r="H19"/>
  <c r="H25"/>
  <c r="H31"/>
  <c r="H37"/>
  <c r="H43"/>
  <c r="H52"/>
  <c r="F63"/>
  <c r="F59"/>
  <c r="F53"/>
  <c r="F44"/>
  <c r="F38"/>
  <c r="F32"/>
  <c r="I32"/>
  <c r="F26"/>
  <c r="F20"/>
  <c r="F14"/>
  <c r="E59"/>
  <c r="E53"/>
  <c r="E44"/>
  <c r="E65"/>
  <c r="E72"/>
  <c r="E38"/>
  <c r="E32"/>
  <c r="E26"/>
  <c r="E20"/>
  <c r="E14"/>
  <c r="F69"/>
  <c r="E69"/>
  <c r="F67"/>
  <c r="E67"/>
  <c r="D59"/>
  <c r="D65" s="1"/>
  <c r="G70"/>
  <c r="G69"/>
  <c r="D63"/>
  <c r="D53"/>
  <c r="D44"/>
  <c r="D38"/>
  <c r="D32"/>
  <c r="D26"/>
  <c r="H26"/>
  <c r="D20"/>
  <c r="I20"/>
  <c r="D14"/>
  <c r="G63"/>
  <c r="G59"/>
  <c r="G53"/>
  <c r="G44"/>
  <c r="G38"/>
  <c r="G32"/>
  <c r="G26"/>
  <c r="G20"/>
  <c r="G14"/>
  <c r="G67"/>
  <c r="H63"/>
  <c r="H44"/>
  <c r="H20"/>
  <c r="H14"/>
  <c r="J38"/>
  <c r="I59"/>
  <c r="I56"/>
  <c r="I38"/>
  <c r="I14"/>
  <c r="I44"/>
  <c r="I49"/>
  <c r="I35"/>
  <c r="I17"/>
  <c r="I11"/>
  <c r="F65"/>
  <c r="F72" s="1"/>
  <c r="H59"/>
  <c r="H65" s="1"/>
  <c r="G65"/>
  <c r="G72"/>
  <c r="I26"/>
  <c r="I53"/>
  <c r="H53"/>
  <c r="I70" l="1"/>
  <c r="J70" s="1"/>
  <c r="D67"/>
  <c r="D72"/>
  <c r="I72" s="1"/>
  <c r="I65"/>
  <c r="I73"/>
  <c r="H72"/>
  <c r="J67" l="1"/>
  <c r="I67"/>
</calcChain>
</file>

<file path=xl/sharedStrings.xml><?xml version="1.0" encoding="utf-8"?>
<sst xmlns="http://schemas.openxmlformats.org/spreadsheetml/2006/main" count="105" uniqueCount="67">
  <si>
    <t>poz.</t>
  </si>
  <si>
    <t>RAZEM</t>
  </si>
  <si>
    <t>Planowane łączne wydatki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</si>
  <si>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</si>
  <si>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</si>
  <si>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</si>
  <si>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</si>
  <si>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</si>
  <si>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</si>
  <si>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</si>
  <si>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</si>
  <si>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</si>
  <si>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</si>
  <si>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</si>
  <si>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</si>
  <si>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</si>
  <si>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</si>
  <si>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</si>
  <si>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</si>
  <si>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</si>
  <si>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</si>
  <si>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5.2</t>
  </si>
  <si>
    <t>5.3</t>
  </si>
  <si>
    <t>6.</t>
  </si>
  <si>
    <t>6.1</t>
  </si>
  <si>
    <t>6.2</t>
  </si>
  <si>
    <t>6.3</t>
  </si>
  <si>
    <t>Kanalizacja Garbatka - Jastrzębiec</t>
  </si>
  <si>
    <t>Rady Gminy Lesznowola</t>
  </si>
  <si>
    <t>w tym:</t>
  </si>
  <si>
    <t>§ 6050</t>
  </si>
  <si>
    <t>§ 6058</t>
  </si>
  <si>
    <t>§ 6059</t>
  </si>
  <si>
    <r>
      <t>Budżet gminy    - §</t>
    </r>
    <r>
      <rPr>
        <b/>
        <sz val="10"/>
        <rFont val="Arial CE"/>
        <family val="2"/>
        <charset val="238"/>
      </rPr>
      <t xml:space="preserve"> 6050</t>
    </r>
  </si>
  <si>
    <r>
      <t>Dotacje z Europejskiego Funduszu Rozwoju Regionalnego  - §</t>
    </r>
    <r>
      <rPr>
        <b/>
        <sz val="10"/>
        <rFont val="Arial CE"/>
        <family val="2"/>
        <charset val="238"/>
      </rPr>
      <t xml:space="preserve"> 6058</t>
    </r>
  </si>
  <si>
    <r>
      <t>Środki budżetu (kwalifikowane do dotacji) - §</t>
    </r>
    <r>
      <rPr>
        <b/>
        <sz val="10"/>
        <rFont val="Arial CE"/>
        <family val="2"/>
        <charset val="238"/>
      </rPr>
      <t xml:space="preserve"> 6059</t>
    </r>
  </si>
  <si>
    <t xml:space="preserve"> Pozostałe koszty: ocena oddziaływania na środowisko, i inne koszty</t>
  </si>
  <si>
    <t xml:space="preserve">§ 6050            </t>
  </si>
  <si>
    <t xml:space="preserve">Kanalizacja Stefanowo, Kolonia Warszawska, PGR Łazy, Marysin cz. wsch. </t>
  </si>
  <si>
    <t xml:space="preserve">Kanalizacja Janczewice, Podolszyn, Lesznowola zach.         </t>
  </si>
  <si>
    <t xml:space="preserve">     RAZEM</t>
  </si>
  <si>
    <t>RAZEM  PROGRAM GOSPDARKI ŚCIEKOWEJ</t>
  </si>
  <si>
    <t>7.</t>
  </si>
  <si>
    <t>7.1</t>
  </si>
  <si>
    <t>7.3</t>
  </si>
  <si>
    <t>8.</t>
  </si>
  <si>
    <t>8.1</t>
  </si>
  <si>
    <t>8.2</t>
  </si>
  <si>
    <t>8.3</t>
  </si>
  <si>
    <t>Planowane limity wydatków  w poszczególnych latach</t>
  </si>
  <si>
    <t xml:space="preserve">§ 6050 w tym Fundusz sołecki Garbatka w 2010 roku - 22.290,-zł </t>
  </si>
  <si>
    <t>9.</t>
  </si>
  <si>
    <r>
      <t>Budowa oczyszczalni "Janczewice" o przepustowości 250m</t>
    </r>
    <r>
      <rPr>
        <b/>
        <vertAlign val="superscript"/>
        <sz val="10"/>
        <rFont val="Arial CE"/>
        <charset val="238"/>
      </rPr>
      <t>3</t>
    </r>
    <r>
      <rPr>
        <b/>
        <sz val="10"/>
        <rFont val="Arial CE"/>
        <family val="2"/>
        <charset val="238"/>
      </rPr>
      <t>/d</t>
    </r>
  </si>
  <si>
    <r>
      <t>Rozbudowa oczyszczalni "Łazy" do przepustowości 861m</t>
    </r>
    <r>
      <rPr>
        <b/>
        <vertAlign val="superscript"/>
        <sz val="10"/>
        <rFont val="Arial CE"/>
        <charset val="238"/>
      </rPr>
      <t>3</t>
    </r>
    <r>
      <rPr>
        <b/>
        <sz val="10"/>
        <rFont val="Arial CE"/>
        <family val="2"/>
        <charset val="238"/>
      </rPr>
      <t>/d wraz z przebudową rowu R-25</t>
    </r>
  </si>
  <si>
    <r>
      <t>Budowa oczyszczalni "Zamienie" o przepustowości 650m</t>
    </r>
    <r>
      <rPr>
        <b/>
        <vertAlign val="superscript"/>
        <sz val="10"/>
        <rFont val="Arial CE"/>
        <charset val="238"/>
      </rPr>
      <t>3</t>
    </r>
    <r>
      <rPr>
        <b/>
        <sz val="10"/>
        <rFont val="Arial CE"/>
        <family val="2"/>
        <charset val="238"/>
      </rPr>
      <t xml:space="preserve">/d (I etap) wraz z wymianą sieci wodociągowej </t>
    </r>
    <r>
      <rPr>
        <b/>
        <vertAlign val="superscript"/>
        <sz val="10"/>
        <rFont val="Arial CE"/>
        <charset val="238"/>
      </rPr>
      <t>*)</t>
    </r>
  </si>
  <si>
    <r>
      <t>*)</t>
    </r>
    <r>
      <rPr>
        <b/>
        <sz val="10"/>
        <rFont val="Arial CE"/>
        <family val="2"/>
        <charset val="238"/>
      </rPr>
      <t xml:space="preserve">  w tym pożyczka z WFOŚiGW 3.000.000,-zł</t>
    </r>
  </si>
  <si>
    <t xml:space="preserve"> w tym w 2011 pożyczka z WFOŚiGW 3.000.000,-zł  RAZEM</t>
  </si>
  <si>
    <t>Kanalizacja Zamienie oraz kolektor tłoczny Zgorzała - Zamienie, Nowa Wola, Lesznowola, Łoziska  i Stara Iwiczna ul. Fabryczna i Kolejowa</t>
  </si>
  <si>
    <t>Działanie inwestycyjne</t>
  </si>
  <si>
    <t>Załącznik nr 3a/1</t>
  </si>
  <si>
    <t xml:space="preserve">                                              RAZEM</t>
  </si>
  <si>
    <r>
      <t>Budowa oczyszczalni "Łoziska" o przepustowości I etap 3000m</t>
    </r>
    <r>
      <rPr>
        <b/>
        <vertAlign val="superscript"/>
        <sz val="9"/>
        <rFont val="Arial CE"/>
        <family val="2"/>
        <charset val="238"/>
      </rPr>
      <t>3</t>
    </r>
    <r>
      <rPr>
        <b/>
        <sz val="9"/>
        <rFont val="Arial CE"/>
        <family val="2"/>
        <charset val="238"/>
      </rPr>
      <t xml:space="preserve">/d wraz z infrastrukturą tow. (zbiornik retencyjny, kanał tłoczny, stacja trafo, suszarnia osadów itd.) </t>
    </r>
    <r>
      <rPr>
        <b/>
        <vertAlign val="superscript"/>
        <sz val="9"/>
        <rFont val="Arial CE"/>
        <family val="2"/>
        <charset val="238"/>
      </rPr>
      <t>x)</t>
    </r>
  </si>
  <si>
    <t xml:space="preserve"> RAZEM</t>
  </si>
  <si>
    <t>Nakłady planowane do poniesienia  do końca roku 2010</t>
  </si>
  <si>
    <t xml:space="preserve">Plan limitów inwestycyjnych na lata 2011 - 2013 dla poszczególnych zadań składających się na program inwestycyjny pn:                                                "Kompleksowy program gospodarki ściekowej gminy Lesznowola"   - po zmianach                                                                                </t>
  </si>
  <si>
    <t xml:space="preserve">Do Uchwały  Nr </t>
  </si>
  <si>
    <t xml:space="preserve">z dnia </t>
  </si>
</sst>
</file>

<file path=xl/styles.xml><?xml version="1.0" encoding="utf-8"?>
<styleSheet xmlns="http://schemas.openxmlformats.org/spreadsheetml/2006/main">
  <fonts count="22"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i/>
      <sz val="9"/>
      <name val="Arial CE"/>
      <family val="2"/>
      <charset val="238"/>
    </font>
    <font>
      <i/>
      <sz val="8"/>
      <name val="Arial CE"/>
      <family val="2"/>
      <charset val="238"/>
    </font>
    <font>
      <b/>
      <i/>
      <sz val="9"/>
      <name val="Arial CE"/>
      <family val="2"/>
      <charset val="238"/>
    </font>
    <font>
      <b/>
      <sz val="10"/>
      <name val="Arial CE"/>
      <charset val="238"/>
    </font>
    <font>
      <b/>
      <i/>
      <sz val="11"/>
      <name val="Arial CE"/>
      <charset val="238"/>
    </font>
    <font>
      <b/>
      <i/>
      <sz val="10"/>
      <name val="Arial CE"/>
      <charset val="238"/>
    </font>
    <font>
      <b/>
      <i/>
      <sz val="12"/>
      <name val="Arial CE"/>
      <charset val="238"/>
    </font>
    <font>
      <i/>
      <sz val="9"/>
      <name val="Arial CE"/>
      <charset val="238"/>
    </font>
    <font>
      <b/>
      <sz val="11"/>
      <name val="Arial CE"/>
      <charset val="238"/>
    </font>
    <font>
      <i/>
      <sz val="8"/>
      <name val="Arial CE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 CE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vertAlign val="superscript"/>
      <sz val="10"/>
      <name val="Arial CE"/>
      <charset val="238"/>
    </font>
    <font>
      <b/>
      <i/>
      <sz val="9"/>
      <name val="Arial CE"/>
      <charset val="238"/>
    </font>
    <font>
      <b/>
      <sz val="9"/>
      <name val="Arial CE"/>
      <family val="2"/>
      <charset val="238"/>
    </font>
    <font>
      <b/>
      <vertAlign val="superscript"/>
      <sz val="9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/>
    <xf numFmtId="3" fontId="0" fillId="0" borderId="1" xfId="0" applyNumberForma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" fontId="0" fillId="0" borderId="0" xfId="0" applyNumberFormat="1"/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3" fontId="6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3" fontId="0" fillId="0" borderId="0" xfId="0" applyNumberFormat="1"/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3" fillId="0" borderId="1" xfId="0" applyFont="1" applyBorder="1"/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1" xfId="0" applyFont="1" applyBorder="1" applyAlignment="1">
      <alignment wrapText="1"/>
    </xf>
    <xf numFmtId="0" fontId="2" fillId="0" borderId="5" xfId="0" applyFont="1" applyBorder="1"/>
    <xf numFmtId="0" fontId="1" fillId="0" borderId="5" xfId="0" applyFont="1" applyBorder="1" applyAlignment="1">
      <alignment horizontal="right"/>
    </xf>
    <xf numFmtId="3" fontId="4" fillId="0" borderId="5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/>
    </xf>
    <xf numFmtId="3" fontId="7" fillId="0" borderId="6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5" fillId="0" borderId="3" xfId="0" applyFont="1" applyBorder="1" applyAlignment="1">
      <alignment wrapText="1"/>
    </xf>
    <xf numFmtId="0" fontId="16" fillId="0" borderId="3" xfId="0" applyFont="1" applyBorder="1" applyAlignment="1">
      <alignment horizontal="center"/>
    </xf>
    <xf numFmtId="4" fontId="17" fillId="0" borderId="1" xfId="0" applyNumberFormat="1" applyFont="1" applyBorder="1" applyAlignment="1">
      <alignment horizontal="center"/>
    </xf>
    <xf numFmtId="3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3" fontId="19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3" xfId="0" applyFont="1" applyBorder="1"/>
    <xf numFmtId="4" fontId="4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7" xfId="0" applyFont="1" applyBorder="1"/>
    <xf numFmtId="0" fontId="1" fillId="0" borderId="7" xfId="0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0" fontId="0" fillId="0" borderId="0" xfId="0" applyBorder="1"/>
    <xf numFmtId="3" fontId="0" fillId="0" borderId="0" xfId="0" applyNumberFormat="1" applyAlignment="1">
      <alignment horizontal="center"/>
    </xf>
    <xf numFmtId="3" fontId="7" fillId="0" borderId="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" fontId="7" fillId="0" borderId="5" xfId="0" applyNumberFormat="1" applyFont="1" applyBorder="1" applyAlignment="1">
      <alignment horizontal="center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vertical="top" wrapText="1"/>
    </xf>
    <xf numFmtId="4" fontId="0" fillId="0" borderId="0" xfId="0" applyNumberFormat="1" applyBorder="1"/>
    <xf numFmtId="0" fontId="1" fillId="0" borderId="0" xfId="0" applyFont="1" applyAlignment="1">
      <alignment vertical="center"/>
    </xf>
    <xf numFmtId="0" fontId="9" fillId="0" borderId="8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/>
    <xf numFmtId="0" fontId="1" fillId="0" borderId="4" xfId="0" applyFont="1" applyBorder="1" applyAlignment="1"/>
    <xf numFmtId="0" fontId="1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/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/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topLeftCell="C42" zoomScaleSheetLayoutView="100" workbookViewId="0">
      <selection activeCell="F59" sqref="F59"/>
    </sheetView>
  </sheetViews>
  <sheetFormatPr defaultRowHeight="12.75"/>
  <cols>
    <col min="1" max="1" width="2" customWidth="1"/>
    <col min="2" max="2" width="4.7109375" customWidth="1"/>
    <col min="3" max="3" width="52.140625" customWidth="1"/>
    <col min="4" max="4" width="17.5703125" customWidth="1"/>
    <col min="5" max="5" width="15.85546875" customWidth="1"/>
    <col min="6" max="6" width="14.85546875" customWidth="1"/>
    <col min="7" max="7" width="17.7109375" customWidth="1"/>
    <col min="8" max="8" width="15.5703125" customWidth="1"/>
    <col min="9" max="9" width="15.85546875" customWidth="1"/>
    <col min="10" max="10" width="15.7109375" customWidth="1"/>
  </cols>
  <sheetData>
    <row r="1" spans="2:10" ht="11.25" customHeight="1">
      <c r="F1" s="4" t="s">
        <v>59</v>
      </c>
      <c r="G1" s="4"/>
    </row>
    <row r="2" spans="2:10" ht="11.25" customHeight="1">
      <c r="E2" s="4"/>
      <c r="F2" s="82" t="s">
        <v>65</v>
      </c>
      <c r="G2" s="82"/>
      <c r="H2" s="82"/>
      <c r="I2" s="82"/>
    </row>
    <row r="3" spans="2:10" ht="10.5" customHeight="1">
      <c r="E3" s="4"/>
      <c r="F3" s="82" t="s">
        <v>28</v>
      </c>
      <c r="G3" s="82"/>
      <c r="H3" s="82"/>
      <c r="I3" s="82"/>
    </row>
    <row r="4" spans="2:10" ht="9.75" customHeight="1">
      <c r="E4" s="4"/>
      <c r="F4" s="82" t="s">
        <v>66</v>
      </c>
      <c r="G4" s="82"/>
      <c r="H4" s="82"/>
      <c r="I4" s="82"/>
    </row>
    <row r="5" spans="2:10">
      <c r="B5" s="87" t="s">
        <v>64</v>
      </c>
      <c r="C5" s="87"/>
      <c r="D5" s="87"/>
      <c r="E5" s="87"/>
      <c r="F5" s="87"/>
      <c r="G5" s="87"/>
      <c r="H5" s="87"/>
    </row>
    <row r="6" spans="2:10">
      <c r="B6" s="87"/>
      <c r="C6" s="87"/>
      <c r="D6" s="87"/>
      <c r="E6" s="87"/>
      <c r="F6" s="87"/>
      <c r="G6" s="87"/>
      <c r="H6" s="87"/>
    </row>
    <row r="7" spans="2:10" ht="3" customHeight="1">
      <c r="B7" s="87"/>
      <c r="C7" s="87"/>
      <c r="D7" s="87"/>
      <c r="E7" s="87"/>
      <c r="F7" s="87"/>
      <c r="G7" s="87"/>
      <c r="H7" s="87"/>
    </row>
    <row r="8" spans="2:10" ht="5.25" customHeight="1"/>
    <row r="9" spans="2:10" ht="36" customHeight="1">
      <c r="B9" s="20" t="s">
        <v>0</v>
      </c>
      <c r="C9" s="20" t="s">
        <v>58</v>
      </c>
      <c r="D9" s="79" t="s">
        <v>63</v>
      </c>
      <c r="E9" s="98" t="s">
        <v>49</v>
      </c>
      <c r="F9" s="99"/>
      <c r="G9" s="99"/>
      <c r="H9" s="21" t="s">
        <v>2</v>
      </c>
    </row>
    <row r="10" spans="2:10" ht="24.75" customHeight="1">
      <c r="B10" s="29" t="s">
        <v>3</v>
      </c>
      <c r="C10" s="48" t="s">
        <v>38</v>
      </c>
      <c r="D10" s="21"/>
      <c r="E10" s="49">
        <v>2011</v>
      </c>
      <c r="F10" s="49">
        <v>2012</v>
      </c>
      <c r="G10" s="49">
        <v>2013</v>
      </c>
      <c r="H10" s="28" t="s">
        <v>1</v>
      </c>
      <c r="J10" s="9"/>
    </row>
    <row r="11" spans="2:10" ht="11.25" customHeight="1">
      <c r="B11" s="1" t="s">
        <v>4</v>
      </c>
      <c r="C11" s="30" t="s">
        <v>30</v>
      </c>
      <c r="D11" s="50">
        <v>55802.720000000001</v>
      </c>
      <c r="E11" s="51">
        <v>81388</v>
      </c>
      <c r="F11" s="51"/>
      <c r="G11" s="51"/>
      <c r="H11" s="51">
        <f>SUM(D11:G11)</f>
        <v>137190.72</v>
      </c>
      <c r="I11" s="24">
        <f>D11+E11</f>
        <v>137190.72</v>
      </c>
      <c r="J11" s="9"/>
    </row>
    <row r="12" spans="2:10" ht="12" customHeight="1">
      <c r="B12" s="1" t="s">
        <v>5</v>
      </c>
      <c r="C12" s="30" t="s">
        <v>31</v>
      </c>
      <c r="D12" s="52">
        <v>0</v>
      </c>
      <c r="E12" s="51"/>
      <c r="F12" s="51">
        <v>425000</v>
      </c>
      <c r="G12" s="51"/>
      <c r="H12" s="51">
        <f>SUM(D12:G12)</f>
        <v>425000</v>
      </c>
      <c r="J12" s="9"/>
    </row>
    <row r="13" spans="2:10" ht="12" customHeight="1">
      <c r="B13" s="1" t="s">
        <v>6</v>
      </c>
      <c r="C13" s="30" t="s">
        <v>32</v>
      </c>
      <c r="D13" s="51">
        <v>0</v>
      </c>
      <c r="E13" s="51"/>
      <c r="F13" s="51">
        <v>750000</v>
      </c>
      <c r="G13" s="51"/>
      <c r="H13" s="51">
        <f>SUM(D13:G13)</f>
        <v>750000</v>
      </c>
      <c r="J13" s="9"/>
    </row>
    <row r="14" spans="2:10">
      <c r="B14" s="2"/>
      <c r="C14" s="3" t="s">
        <v>1</v>
      </c>
      <c r="D14" s="57">
        <f>SUM(D11:D13)</f>
        <v>55802.720000000001</v>
      </c>
      <c r="E14" s="58">
        <f>SUM(E11:E13)</f>
        <v>81388</v>
      </c>
      <c r="F14" s="57">
        <f>SUM(F11:F13)</f>
        <v>1175000</v>
      </c>
      <c r="G14" s="57">
        <f>SUM(G11:G13)</f>
        <v>0</v>
      </c>
      <c r="H14" s="58">
        <f>SUM(D14:G14)</f>
        <v>1312190.72</v>
      </c>
      <c r="I14" s="8">
        <f>SUM(D14:G14)</f>
        <v>1312190.72</v>
      </c>
      <c r="J14" s="9"/>
    </row>
    <row r="15" spans="2:10" ht="3" customHeight="1">
      <c r="B15" s="2"/>
      <c r="C15" s="23"/>
      <c r="D15" s="7"/>
      <c r="E15" s="22"/>
      <c r="F15" s="22"/>
      <c r="G15" s="22"/>
      <c r="H15" s="16"/>
      <c r="J15" s="9"/>
    </row>
    <row r="16" spans="2:10" ht="12.75" customHeight="1">
      <c r="B16" s="29" t="s">
        <v>7</v>
      </c>
      <c r="C16" s="27" t="s">
        <v>39</v>
      </c>
      <c r="D16" s="25"/>
      <c r="E16" s="49">
        <v>2011</v>
      </c>
      <c r="F16" s="49">
        <v>2012</v>
      </c>
      <c r="G16" s="49">
        <v>2013</v>
      </c>
      <c r="H16" s="28" t="s">
        <v>1</v>
      </c>
      <c r="J16" s="9"/>
    </row>
    <row r="17" spans="2:10">
      <c r="B17" s="1" t="s">
        <v>8</v>
      </c>
      <c r="C17" s="30" t="s">
        <v>30</v>
      </c>
      <c r="D17" s="50">
        <v>259549.25</v>
      </c>
      <c r="E17" s="52">
        <v>15361</v>
      </c>
      <c r="F17" s="51">
        <v>60000</v>
      </c>
      <c r="G17" s="51"/>
      <c r="H17" s="51">
        <f>SUM(D17:G17)</f>
        <v>334910.25</v>
      </c>
      <c r="I17" s="24">
        <f>D17+E17</f>
        <v>274910.25</v>
      </c>
      <c r="J17" s="9"/>
    </row>
    <row r="18" spans="2:10">
      <c r="B18" s="1" t="s">
        <v>9</v>
      </c>
      <c r="C18" s="30" t="s">
        <v>31</v>
      </c>
      <c r="D18" s="50">
        <v>0</v>
      </c>
      <c r="E18" s="51"/>
      <c r="F18" s="51">
        <v>3250000</v>
      </c>
      <c r="G18" s="51"/>
      <c r="H18" s="51">
        <f>SUM(D18:G18)</f>
        <v>3250000</v>
      </c>
      <c r="J18" s="9"/>
    </row>
    <row r="19" spans="2:10">
      <c r="B19" s="1" t="s">
        <v>10</v>
      </c>
      <c r="C19" s="30" t="s">
        <v>32</v>
      </c>
      <c r="D19" s="50">
        <v>0</v>
      </c>
      <c r="E19" s="51"/>
      <c r="F19" s="51">
        <v>750000</v>
      </c>
      <c r="G19" s="51"/>
      <c r="H19" s="51">
        <f>SUM(D19:G19)</f>
        <v>750000</v>
      </c>
      <c r="J19" s="9"/>
    </row>
    <row r="20" spans="2:10">
      <c r="B20" s="2"/>
      <c r="C20" s="3" t="s">
        <v>1</v>
      </c>
      <c r="D20" s="55">
        <f>SUM(D17:D19)</f>
        <v>259549.25</v>
      </c>
      <c r="E20" s="17">
        <f>E18+E19+E17</f>
        <v>15361</v>
      </c>
      <c r="F20" s="17">
        <f>SUM(F17:F19)</f>
        <v>4060000</v>
      </c>
      <c r="G20" s="17">
        <f>SUM(G17:G19)</f>
        <v>0</v>
      </c>
      <c r="H20" s="56">
        <f>SUM(D20:G20)</f>
        <v>4334910.25</v>
      </c>
      <c r="I20" s="54">
        <f>SUM(D20:G20)</f>
        <v>4334910.25</v>
      </c>
      <c r="J20" s="9"/>
    </row>
    <row r="21" spans="2:10" ht="3" customHeight="1">
      <c r="B21" s="2"/>
      <c r="C21" s="23"/>
      <c r="D21" s="7"/>
      <c r="E21" s="22"/>
      <c r="F21" s="22"/>
      <c r="G21" s="22"/>
      <c r="H21" s="16"/>
      <c r="J21" s="9"/>
    </row>
    <row r="22" spans="2:10" ht="43.5" customHeight="1">
      <c r="B22" s="29" t="s">
        <v>11</v>
      </c>
      <c r="C22" s="35" t="s">
        <v>57</v>
      </c>
      <c r="D22" s="25"/>
      <c r="E22" s="26">
        <v>2011</v>
      </c>
      <c r="F22" s="49">
        <v>2012</v>
      </c>
      <c r="G22" s="49">
        <v>2013</v>
      </c>
      <c r="H22" s="28" t="s">
        <v>1</v>
      </c>
      <c r="J22" s="9"/>
    </row>
    <row r="23" spans="2:10" ht="12" customHeight="1">
      <c r="B23" s="1" t="s">
        <v>12</v>
      </c>
      <c r="C23" s="30" t="s">
        <v>30</v>
      </c>
      <c r="D23" s="50">
        <v>57754.75</v>
      </c>
      <c r="E23" s="52">
        <v>106364</v>
      </c>
      <c r="F23" s="51"/>
      <c r="G23" s="51"/>
      <c r="H23" s="51">
        <f>SUM(D23:G23)</f>
        <v>164118.75</v>
      </c>
      <c r="I23" s="24"/>
      <c r="J23" s="9"/>
    </row>
    <row r="24" spans="2:10" ht="12" customHeight="1">
      <c r="B24" s="1" t="s">
        <v>13</v>
      </c>
      <c r="C24" s="30" t="s">
        <v>31</v>
      </c>
      <c r="D24" s="50">
        <v>0</v>
      </c>
      <c r="E24" s="51"/>
      <c r="F24" s="51">
        <v>2020000</v>
      </c>
      <c r="G24" s="51"/>
      <c r="H24" s="51">
        <f>SUM(D24:G24)</f>
        <v>2020000</v>
      </c>
      <c r="J24" s="9"/>
    </row>
    <row r="25" spans="2:10">
      <c r="B25" s="1" t="s">
        <v>14</v>
      </c>
      <c r="C25" s="30" t="s">
        <v>32</v>
      </c>
      <c r="D25" s="50">
        <v>0</v>
      </c>
      <c r="E25" s="51"/>
      <c r="F25" s="51">
        <v>180000</v>
      </c>
      <c r="G25" s="51"/>
      <c r="H25" s="51">
        <f>SUM(D25:G25)</f>
        <v>180000</v>
      </c>
      <c r="J25" s="9"/>
    </row>
    <row r="26" spans="2:10">
      <c r="B26" s="2"/>
      <c r="C26" s="3" t="s">
        <v>1</v>
      </c>
      <c r="D26" s="55">
        <f>SUM(D23:D25)</f>
        <v>57754.75</v>
      </c>
      <c r="E26" s="17">
        <f>E24+E25+E23</f>
        <v>106364</v>
      </c>
      <c r="F26" s="17">
        <f>F24+F25+F23</f>
        <v>2200000</v>
      </c>
      <c r="G26" s="17">
        <f>G24+G25+G23</f>
        <v>0</v>
      </c>
      <c r="H26" s="16">
        <f>SUM(D26:G26)</f>
        <v>2364118.75</v>
      </c>
      <c r="I26" s="24">
        <f>SUM(D26:G26)</f>
        <v>2364118.75</v>
      </c>
      <c r="J26" s="9"/>
    </row>
    <row r="27" spans="2:10" ht="3" customHeight="1">
      <c r="B27" s="2"/>
      <c r="C27" s="3"/>
      <c r="D27" s="6"/>
      <c r="E27" s="6"/>
      <c r="F27" s="6"/>
      <c r="G27" s="6"/>
      <c r="H27" s="16"/>
      <c r="J27" s="9"/>
    </row>
    <row r="28" spans="2:10">
      <c r="B28" s="29" t="s">
        <v>15</v>
      </c>
      <c r="C28" s="29" t="s">
        <v>27</v>
      </c>
      <c r="D28" s="25"/>
      <c r="E28" s="26">
        <v>2011</v>
      </c>
      <c r="F28" s="49">
        <v>2012</v>
      </c>
      <c r="G28" s="49">
        <v>2013</v>
      </c>
      <c r="H28" s="28" t="s">
        <v>1</v>
      </c>
      <c r="J28" s="9"/>
    </row>
    <row r="29" spans="2:10" ht="12" customHeight="1">
      <c r="B29" s="1" t="s">
        <v>16</v>
      </c>
      <c r="C29" s="30" t="s">
        <v>50</v>
      </c>
      <c r="D29" s="50">
        <v>4274.5200000000004</v>
      </c>
      <c r="E29" s="51">
        <v>41000</v>
      </c>
      <c r="F29" s="51">
        <v>80000</v>
      </c>
      <c r="G29" s="51"/>
      <c r="H29" s="51">
        <f>SUM(D29:G29)</f>
        <v>125274.52</v>
      </c>
      <c r="J29" s="9"/>
    </row>
    <row r="30" spans="2:10" ht="12" customHeight="1">
      <c r="B30" s="29" t="s">
        <v>17</v>
      </c>
      <c r="C30" s="30" t="s">
        <v>31</v>
      </c>
      <c r="D30" s="50">
        <v>0</v>
      </c>
      <c r="E30" s="51"/>
      <c r="F30" s="51">
        <v>2380000</v>
      </c>
      <c r="G30" s="51"/>
      <c r="H30" s="51">
        <f>SUM(D30:G30)</f>
        <v>2380000</v>
      </c>
      <c r="J30" s="9"/>
    </row>
    <row r="31" spans="2:10" ht="9.75" customHeight="1">
      <c r="B31" s="1" t="s">
        <v>18</v>
      </c>
      <c r="C31" s="30" t="s">
        <v>32</v>
      </c>
      <c r="D31" s="50">
        <v>0</v>
      </c>
      <c r="E31" s="51"/>
      <c r="F31" s="51">
        <v>420000</v>
      </c>
      <c r="G31" s="51"/>
      <c r="H31" s="51">
        <f>SUM(D31:G31)</f>
        <v>420000</v>
      </c>
      <c r="J31" s="9"/>
    </row>
    <row r="32" spans="2:10" ht="12" customHeight="1">
      <c r="B32" s="2"/>
      <c r="C32" s="3" t="s">
        <v>1</v>
      </c>
      <c r="D32" s="55">
        <f>SUM(D29:D31)</f>
        <v>4274.5200000000004</v>
      </c>
      <c r="E32" s="17">
        <f>SUM(E29:E31)</f>
        <v>41000</v>
      </c>
      <c r="F32" s="17">
        <f>SUM(F29:F31)</f>
        <v>2880000</v>
      </c>
      <c r="G32" s="17">
        <f>SUM(G29:G31)</f>
        <v>0</v>
      </c>
      <c r="H32" s="16">
        <f>SUM(H29:H31)</f>
        <v>2925274.52</v>
      </c>
      <c r="I32" s="54">
        <f>SUM(D32:G32)</f>
        <v>2925274.52</v>
      </c>
      <c r="J32" s="9"/>
    </row>
    <row r="33" spans="1:10" ht="3" customHeight="1">
      <c r="B33" s="29"/>
      <c r="C33" s="27"/>
      <c r="D33" s="25"/>
      <c r="E33" s="26"/>
      <c r="F33" s="26"/>
      <c r="G33" s="26"/>
      <c r="H33" s="28"/>
      <c r="J33" s="9"/>
    </row>
    <row r="34" spans="1:10" ht="41.25" customHeight="1">
      <c r="B34" s="29" t="s">
        <v>19</v>
      </c>
      <c r="C34" s="80" t="s">
        <v>61</v>
      </c>
      <c r="D34" s="25"/>
      <c r="E34" s="26">
        <v>2011</v>
      </c>
      <c r="F34" s="49">
        <v>2012</v>
      </c>
      <c r="G34" s="49">
        <v>2013</v>
      </c>
      <c r="H34" s="28" t="s">
        <v>1</v>
      </c>
      <c r="J34" s="72">
        <v>2013</v>
      </c>
    </row>
    <row r="35" spans="1:10" ht="12" customHeight="1">
      <c r="B35" s="1" t="s">
        <v>20</v>
      </c>
      <c r="C35" s="30" t="s">
        <v>30</v>
      </c>
      <c r="D35" s="50">
        <v>50759.9</v>
      </c>
      <c r="E35" s="51">
        <v>80000</v>
      </c>
      <c r="F35" s="51">
        <v>200000</v>
      </c>
      <c r="G35" s="51"/>
      <c r="H35" s="51">
        <f>SUM(D35:G35)</f>
        <v>330759.90000000002</v>
      </c>
      <c r="I35" s="24">
        <f>D35+E35</f>
        <v>130759.9</v>
      </c>
      <c r="J35" s="51"/>
    </row>
    <row r="36" spans="1:10" ht="12" customHeight="1">
      <c r="B36" s="29" t="s">
        <v>21</v>
      </c>
      <c r="C36" s="30" t="s">
        <v>31</v>
      </c>
      <c r="D36" s="50">
        <v>0</v>
      </c>
      <c r="E36" s="51"/>
      <c r="F36" s="51">
        <v>2990000</v>
      </c>
      <c r="G36" s="51">
        <v>3832501</v>
      </c>
      <c r="H36" s="51">
        <f>SUM(D36:G36)</f>
        <v>6822501</v>
      </c>
      <c r="J36" s="51">
        <v>3832501</v>
      </c>
    </row>
    <row r="37" spans="1:10" ht="12" customHeight="1">
      <c r="B37" s="1" t="s">
        <v>22</v>
      </c>
      <c r="C37" s="30" t="s">
        <v>32</v>
      </c>
      <c r="D37" s="50">
        <v>0</v>
      </c>
      <c r="E37" s="51"/>
      <c r="F37" s="51">
        <v>510000</v>
      </c>
      <c r="G37" s="51">
        <v>518760</v>
      </c>
      <c r="H37" s="51">
        <f>SUM(D37:G37)</f>
        <v>1028760</v>
      </c>
      <c r="J37" s="51">
        <v>518760</v>
      </c>
    </row>
    <row r="38" spans="1:10" ht="12.75" customHeight="1">
      <c r="B38" s="2"/>
      <c r="C38" s="3" t="s">
        <v>60</v>
      </c>
      <c r="D38" s="55">
        <f>SUM(D35:D37)</f>
        <v>50759.9</v>
      </c>
      <c r="E38" s="17">
        <f>SUM(E35:E37)</f>
        <v>80000</v>
      </c>
      <c r="F38" s="17">
        <f>SUM(F35:F37)</f>
        <v>3700000</v>
      </c>
      <c r="G38" s="17">
        <f>SUM(G35:G37)</f>
        <v>4351261</v>
      </c>
      <c r="H38" s="16">
        <f>SUM(H35:H37)</f>
        <v>8182020.9000000004</v>
      </c>
      <c r="I38" s="24">
        <f>SUM(D38:G38)</f>
        <v>8182020.9000000004</v>
      </c>
      <c r="J38" s="17">
        <f>SUM(J35:J37)</f>
        <v>4351261</v>
      </c>
    </row>
    <row r="39" spans="1:10" ht="3" customHeight="1">
      <c r="B39" s="33"/>
      <c r="C39" s="27"/>
      <c r="D39" s="25"/>
      <c r="E39" s="26"/>
      <c r="F39" s="26"/>
      <c r="G39" s="26"/>
      <c r="H39" s="28"/>
      <c r="J39" s="9"/>
    </row>
    <row r="40" spans="1:10" ht="27" customHeight="1">
      <c r="B40" s="29" t="s">
        <v>23</v>
      </c>
      <c r="C40" s="27" t="s">
        <v>53</v>
      </c>
      <c r="D40" s="25"/>
      <c r="E40" s="26">
        <v>2011</v>
      </c>
      <c r="F40" s="49">
        <v>2012</v>
      </c>
      <c r="G40" s="49">
        <v>2013</v>
      </c>
      <c r="H40" s="28" t="s">
        <v>1</v>
      </c>
      <c r="J40" s="9"/>
    </row>
    <row r="41" spans="1:10" ht="12" customHeight="1">
      <c r="B41" s="1" t="s">
        <v>24</v>
      </c>
      <c r="C41" s="30" t="s">
        <v>30</v>
      </c>
      <c r="D41" s="50">
        <v>113479</v>
      </c>
      <c r="E41" s="51">
        <v>541000</v>
      </c>
      <c r="F41" s="51">
        <v>1626000</v>
      </c>
      <c r="G41" s="51"/>
      <c r="H41" s="51">
        <f>SUM(D41:G41)</f>
        <v>2280479</v>
      </c>
      <c r="J41" s="9"/>
    </row>
    <row r="42" spans="1:10" ht="12" customHeight="1">
      <c r="B42" s="1" t="s">
        <v>25</v>
      </c>
      <c r="C42" s="30" t="s">
        <v>31</v>
      </c>
      <c r="D42" s="50">
        <v>0</v>
      </c>
      <c r="E42" s="51"/>
      <c r="F42" s="51">
        <v>4200000</v>
      </c>
      <c r="G42" s="51"/>
      <c r="H42" s="51">
        <f>SUM(D42:G42)</f>
        <v>4200000</v>
      </c>
      <c r="J42" s="9"/>
    </row>
    <row r="43" spans="1:10" ht="12" customHeight="1">
      <c r="B43" s="1" t="s">
        <v>26</v>
      </c>
      <c r="C43" s="30" t="s">
        <v>32</v>
      </c>
      <c r="D43" s="50">
        <v>0</v>
      </c>
      <c r="E43" s="51"/>
      <c r="F43" s="51">
        <v>690000</v>
      </c>
      <c r="G43" s="51"/>
      <c r="H43" s="51">
        <f>SUM(D43:G43)</f>
        <v>690000</v>
      </c>
      <c r="J43" s="9"/>
    </row>
    <row r="44" spans="1:10">
      <c r="A44" s="71"/>
      <c r="B44" s="61"/>
      <c r="C44" s="23" t="s">
        <v>1</v>
      </c>
      <c r="D44" s="62">
        <f>SUM(D41:D43)</f>
        <v>113479</v>
      </c>
      <c r="E44" s="63">
        <f>SUM(E41:E43)</f>
        <v>541000</v>
      </c>
      <c r="F44" s="63">
        <f>SUM(F41:F43)</f>
        <v>6516000</v>
      </c>
      <c r="G44" s="63">
        <f>SUM(G41:G43)</f>
        <v>0</v>
      </c>
      <c r="H44" s="64">
        <f>SUM(H41:H43)</f>
        <v>7170479</v>
      </c>
      <c r="I44" s="54">
        <f>SUM(D44:G44)</f>
        <v>7170479</v>
      </c>
      <c r="J44" s="9"/>
    </row>
    <row r="45" spans="1:10" ht="6" customHeight="1">
      <c r="A45" s="71"/>
      <c r="B45" s="36"/>
      <c r="C45" s="37"/>
      <c r="D45" s="60"/>
      <c r="E45" s="60"/>
      <c r="F45" s="60"/>
      <c r="G45" s="60"/>
      <c r="H45" s="39"/>
      <c r="J45" s="9"/>
    </row>
    <row r="46" spans="1:10" ht="7.5" customHeight="1">
      <c r="A46" s="71"/>
      <c r="B46" s="67"/>
      <c r="C46" s="68"/>
      <c r="D46" s="69"/>
      <c r="E46" s="69"/>
      <c r="F46" s="69"/>
      <c r="G46" s="69"/>
      <c r="H46" s="70"/>
      <c r="J46" s="9"/>
    </row>
    <row r="47" spans="1:10" ht="33" customHeight="1">
      <c r="A47" s="71"/>
      <c r="B47" s="65" t="s">
        <v>0</v>
      </c>
      <c r="C47" s="65" t="str">
        <f>C9</f>
        <v>Działanie inwestycyjne</v>
      </c>
      <c r="D47" s="79" t="str">
        <f>D9</f>
        <v>Nakłady planowane do poniesienia  do końca roku 2010</v>
      </c>
      <c r="E47" s="94" t="s">
        <v>49</v>
      </c>
      <c r="F47" s="95"/>
      <c r="G47" s="95"/>
      <c r="H47" s="66" t="s">
        <v>2</v>
      </c>
      <c r="J47" s="9"/>
    </row>
    <row r="48" spans="1:10">
      <c r="B48" s="88" t="s">
        <v>42</v>
      </c>
      <c r="C48" s="90" t="s">
        <v>52</v>
      </c>
      <c r="D48" s="92"/>
      <c r="E48" s="74">
        <v>2011</v>
      </c>
      <c r="F48" s="85">
        <v>2012</v>
      </c>
      <c r="G48" s="49">
        <v>2013</v>
      </c>
      <c r="H48" s="96" t="s">
        <v>1</v>
      </c>
      <c r="J48" s="9"/>
    </row>
    <row r="49" spans="2:10">
      <c r="B49" s="89"/>
      <c r="C49" s="91"/>
      <c r="D49" s="93"/>
      <c r="E49" s="75"/>
      <c r="F49" s="86"/>
      <c r="G49" s="49">
        <v>2013</v>
      </c>
      <c r="H49" s="97"/>
      <c r="I49" s="24">
        <f>D50+E50</f>
        <v>1183279.3400000001</v>
      </c>
      <c r="J49" s="9"/>
    </row>
    <row r="50" spans="2:10">
      <c r="B50" s="1" t="s">
        <v>43</v>
      </c>
      <c r="C50" s="30" t="s">
        <v>37</v>
      </c>
      <c r="D50" s="50">
        <v>1132269.3400000001</v>
      </c>
      <c r="E50" s="51">
        <v>51010</v>
      </c>
      <c r="F50" s="51">
        <v>150000</v>
      </c>
      <c r="G50" s="51"/>
      <c r="H50" s="51">
        <f>SUM(D50:G50)</f>
        <v>1333279.3400000001</v>
      </c>
      <c r="J50" s="9"/>
    </row>
    <row r="51" spans="2:10">
      <c r="B51" s="1" t="s">
        <v>43</v>
      </c>
      <c r="C51" s="30" t="s">
        <v>31</v>
      </c>
      <c r="D51" s="51"/>
      <c r="E51" s="51"/>
      <c r="F51" s="51"/>
      <c r="G51" s="51"/>
      <c r="H51" s="51">
        <f>SUM(D51:G51)</f>
        <v>0</v>
      </c>
      <c r="J51" s="9"/>
    </row>
    <row r="52" spans="2:10">
      <c r="B52" s="1" t="s">
        <v>44</v>
      </c>
      <c r="C52" s="41" t="s">
        <v>32</v>
      </c>
      <c r="D52" s="52">
        <v>0</v>
      </c>
      <c r="E52" s="51"/>
      <c r="F52" s="51"/>
      <c r="G52" s="51"/>
      <c r="H52" s="51">
        <f>SUM(D52:G52)</f>
        <v>0</v>
      </c>
      <c r="J52" s="9"/>
    </row>
    <row r="53" spans="2:10">
      <c r="B53" s="2"/>
      <c r="C53" s="3" t="s">
        <v>62</v>
      </c>
      <c r="D53" s="7">
        <f>SUM(D50:D52)</f>
        <v>1132269.3400000001</v>
      </c>
      <c r="E53" s="6">
        <f>SUM(E50:E52)</f>
        <v>51010</v>
      </c>
      <c r="F53" s="6">
        <f>F50</f>
        <v>150000</v>
      </c>
      <c r="G53" s="6">
        <f>G50</f>
        <v>0</v>
      </c>
      <c r="H53" s="16">
        <f>SUM(D53:G53)</f>
        <v>1333279.3400000001</v>
      </c>
      <c r="I53" s="24">
        <f>SUM(D53:G53)</f>
        <v>1333279.3400000001</v>
      </c>
      <c r="J53" s="9"/>
    </row>
    <row r="54" spans="2:10" ht="3.75" customHeight="1">
      <c r="B54" s="2"/>
      <c r="C54" s="23"/>
      <c r="D54" s="7"/>
      <c r="E54" s="22"/>
      <c r="F54" s="22"/>
      <c r="G54" s="22"/>
      <c r="H54" s="16"/>
      <c r="J54" s="9"/>
    </row>
    <row r="55" spans="2:10" ht="36" customHeight="1">
      <c r="B55" s="33" t="s">
        <v>45</v>
      </c>
      <c r="C55" s="27" t="s">
        <v>54</v>
      </c>
      <c r="D55" s="25"/>
      <c r="E55" s="26">
        <v>2011</v>
      </c>
      <c r="F55" s="49">
        <v>2012</v>
      </c>
      <c r="G55" s="49">
        <v>2013</v>
      </c>
      <c r="H55" s="28" t="s">
        <v>1</v>
      </c>
      <c r="J55" s="9"/>
    </row>
    <row r="56" spans="2:10">
      <c r="B56" s="34" t="s">
        <v>46</v>
      </c>
      <c r="C56" s="30" t="s">
        <v>37</v>
      </c>
      <c r="D56" s="50">
        <v>159659.01999999999</v>
      </c>
      <c r="E56" s="51">
        <v>30000</v>
      </c>
      <c r="F56" s="51">
        <v>23000</v>
      </c>
      <c r="G56" s="51"/>
      <c r="H56" s="51">
        <f>SUM(D56:G56)</f>
        <v>212659.02</v>
      </c>
      <c r="I56" s="24">
        <f>D56+E56+F56+G56</f>
        <v>212659.02</v>
      </c>
      <c r="J56" s="9"/>
    </row>
    <row r="57" spans="2:10" ht="12.75" customHeight="1">
      <c r="B57" s="34" t="s">
        <v>47</v>
      </c>
      <c r="C57" s="30" t="s">
        <v>31</v>
      </c>
      <c r="D57" s="43"/>
      <c r="E57" s="5"/>
      <c r="F57" s="5">
        <v>2457999</v>
      </c>
      <c r="G57" s="5"/>
      <c r="H57" s="51">
        <f>SUM(D57:G57)</f>
        <v>2457999</v>
      </c>
      <c r="J57" s="9"/>
    </row>
    <row r="58" spans="2:10" ht="12" customHeight="1">
      <c r="B58" s="34" t="s">
        <v>48</v>
      </c>
      <c r="C58" s="41" t="s">
        <v>32</v>
      </c>
      <c r="D58" s="43">
        <v>9198.81</v>
      </c>
      <c r="E58" s="5">
        <v>3787000</v>
      </c>
      <c r="F58" s="5">
        <v>1389541</v>
      </c>
      <c r="G58" s="5"/>
      <c r="H58" s="51">
        <f>SUM(D58:G58)</f>
        <v>5185739.8100000005</v>
      </c>
      <c r="J58" s="9"/>
    </row>
    <row r="59" spans="2:10">
      <c r="B59" s="1"/>
      <c r="C59" s="3" t="s">
        <v>56</v>
      </c>
      <c r="D59" s="44">
        <f>SUM(D56:D58)</f>
        <v>168857.83</v>
      </c>
      <c r="E59" s="6">
        <f>SUM(E56:E58)</f>
        <v>3817000</v>
      </c>
      <c r="F59" s="6">
        <f>SUM(F56:F58)</f>
        <v>3870540</v>
      </c>
      <c r="G59" s="6">
        <f>SUM(G56:G58)</f>
        <v>0</v>
      </c>
      <c r="H59" s="16">
        <f>SUM(H56:H58)</f>
        <v>7856397.8300000001</v>
      </c>
      <c r="I59" s="24">
        <f>SUM(D59:G59)</f>
        <v>7856397.8300000001</v>
      </c>
      <c r="J59" s="9"/>
    </row>
    <row r="60" spans="2:10" ht="4.5" customHeight="1">
      <c r="B60" s="36"/>
      <c r="C60" s="37"/>
      <c r="D60" s="38"/>
      <c r="E60" s="38"/>
      <c r="F60" s="38"/>
      <c r="G60" s="38"/>
      <c r="H60" s="39"/>
      <c r="J60" s="9"/>
    </row>
    <row r="61" spans="2:10" ht="24" customHeight="1">
      <c r="B61" s="2"/>
      <c r="C61" s="40" t="s">
        <v>36</v>
      </c>
      <c r="D61" s="17"/>
      <c r="E61" s="26">
        <v>2011</v>
      </c>
      <c r="F61" s="49">
        <v>2012</v>
      </c>
      <c r="G61" s="49">
        <v>2013</v>
      </c>
      <c r="H61" s="18" t="s">
        <v>1</v>
      </c>
      <c r="J61" s="9"/>
    </row>
    <row r="62" spans="2:10" ht="14.25" customHeight="1">
      <c r="B62" s="2" t="s">
        <v>51</v>
      </c>
      <c r="C62" s="30" t="s">
        <v>30</v>
      </c>
      <c r="D62" s="50">
        <v>13881.78</v>
      </c>
      <c r="E62" s="52"/>
      <c r="F62" s="52">
        <v>0</v>
      </c>
      <c r="G62" s="52">
        <v>0</v>
      </c>
      <c r="H62" s="53">
        <f>G62+F62+E62+D62</f>
        <v>13881.78</v>
      </c>
      <c r="J62" s="9"/>
    </row>
    <row r="63" spans="2:10" ht="14.25" customHeight="1">
      <c r="B63" s="2"/>
      <c r="C63" s="3" t="s">
        <v>1</v>
      </c>
      <c r="D63" s="19">
        <f>D62</f>
        <v>13881.78</v>
      </c>
      <c r="E63" s="19"/>
      <c r="F63" s="19">
        <f>F62</f>
        <v>0</v>
      </c>
      <c r="G63" s="19">
        <f>G62</f>
        <v>0</v>
      </c>
      <c r="H63" s="47">
        <f>H62</f>
        <v>13881.78</v>
      </c>
      <c r="J63" s="9"/>
    </row>
    <row r="64" spans="2:10" ht="4.5" customHeight="1">
      <c r="B64" s="2"/>
      <c r="C64" s="3"/>
      <c r="D64" s="14"/>
      <c r="E64" s="14"/>
      <c r="F64" s="14"/>
      <c r="G64" s="14"/>
      <c r="H64" s="14"/>
      <c r="J64" s="9"/>
    </row>
    <row r="65" spans="2:10" ht="15">
      <c r="B65" s="83" t="s">
        <v>41</v>
      </c>
      <c r="C65" s="84"/>
      <c r="D65" s="46">
        <f>D63+D59+D53+D44+D38+D32+D26+D20+D14</f>
        <v>1856629.09</v>
      </c>
      <c r="E65" s="14">
        <f>E63+E59+E53+E44+E38+E32+E26+E20+E14</f>
        <v>4733123</v>
      </c>
      <c r="F65" s="14">
        <f>F63+F59+F53+F44+F38+F32+F26+F20+F14</f>
        <v>24551540</v>
      </c>
      <c r="G65" s="14">
        <f>G63+G59+G53+G44+G38+G32+G26+G20+G14</f>
        <v>4351261</v>
      </c>
      <c r="H65" s="14">
        <f>H63+H59+H53+H44+H38+H32+H26+H20+H14</f>
        <v>35492553.090000004</v>
      </c>
      <c r="I65" s="24">
        <f>D65+E65+F65+G65</f>
        <v>35492553.090000004</v>
      </c>
      <c r="J65" s="9"/>
    </row>
    <row r="66" spans="2:10" ht="11.25" customHeight="1">
      <c r="B66" s="10"/>
      <c r="C66" s="15" t="s">
        <v>29</v>
      </c>
      <c r="D66" s="45"/>
      <c r="E66" s="12"/>
      <c r="F66" s="12"/>
      <c r="G66" s="12"/>
      <c r="H66" s="59"/>
      <c r="J66" s="9"/>
    </row>
    <row r="67" spans="2:10" ht="13.5" customHeight="1">
      <c r="B67" s="10"/>
      <c r="C67" s="31" t="s">
        <v>33</v>
      </c>
      <c r="D67" s="46">
        <f>D65</f>
        <v>1856629.09</v>
      </c>
      <c r="E67" s="42">
        <f>E11+E17+E23+E29+E35+E41+E50+E56+E62</f>
        <v>946123</v>
      </c>
      <c r="F67" s="42">
        <f>F11+F17+F23+F29+F35+F41+F50+F56+F62</f>
        <v>2139000</v>
      </c>
      <c r="G67" s="42">
        <f>G11+G17+G23+G29+G35+G41+G50+G56+G62</f>
        <v>0</v>
      </c>
      <c r="H67" s="42">
        <f>H11+H17+H23+H29+H35+H41+H50+H56+H62</f>
        <v>4932553.28</v>
      </c>
      <c r="I67" s="24">
        <f>D67+E67+F67</f>
        <v>4941752.09</v>
      </c>
      <c r="J67" s="9">
        <f>D67+E67+F67+G67</f>
        <v>4941752.09</v>
      </c>
    </row>
    <row r="68" spans="2:10" ht="6" customHeight="1">
      <c r="B68" s="10"/>
      <c r="C68" s="31"/>
      <c r="D68" s="46"/>
      <c r="E68" s="42"/>
      <c r="F68" s="42"/>
      <c r="G68" s="42"/>
      <c r="H68" s="42"/>
      <c r="I68" s="24"/>
      <c r="J68" s="9"/>
    </row>
    <row r="69" spans="2:10" ht="28.5" customHeight="1">
      <c r="B69" s="10"/>
      <c r="C69" s="32" t="s">
        <v>34</v>
      </c>
      <c r="D69" s="46"/>
      <c r="E69" s="42">
        <f t="shared" ref="E69:H70" si="0">E12+E18+E24+E30+E36+E42+E51+E57</f>
        <v>0</v>
      </c>
      <c r="F69" s="42">
        <f t="shared" si="0"/>
        <v>17722999</v>
      </c>
      <c r="G69" s="42">
        <f t="shared" si="0"/>
        <v>3832501</v>
      </c>
      <c r="H69" s="42">
        <f t="shared" si="0"/>
        <v>21555500</v>
      </c>
      <c r="I69" s="24">
        <f>E69+F69+G69</f>
        <v>21555500</v>
      </c>
      <c r="J69" s="9"/>
    </row>
    <row r="70" spans="2:10" ht="13.5" customHeight="1">
      <c r="B70" s="10"/>
      <c r="C70" s="31" t="s">
        <v>35</v>
      </c>
      <c r="D70" s="46">
        <f>D58</f>
        <v>9198.81</v>
      </c>
      <c r="E70" s="42">
        <f>E13+E19+E25+E31+E37+E43+E52+E58</f>
        <v>3787000</v>
      </c>
      <c r="F70" s="42">
        <f>F13+F19+F25+F31+F37+F43+F52+F58</f>
        <v>4689541</v>
      </c>
      <c r="G70" s="42">
        <f t="shared" si="0"/>
        <v>518760</v>
      </c>
      <c r="H70" s="42">
        <f>H13+H19+H25+H31+H37+H43+H52+H58</f>
        <v>9004499.8100000005</v>
      </c>
      <c r="I70" s="24">
        <f>E70+F70+G70+D70</f>
        <v>9004499.8100000005</v>
      </c>
      <c r="J70" s="9">
        <f>H70-I70</f>
        <v>0</v>
      </c>
    </row>
    <row r="71" spans="2:10" ht="13.5" customHeight="1">
      <c r="B71" s="10"/>
      <c r="C71" s="3"/>
      <c r="D71" s="46"/>
      <c r="E71" s="42"/>
      <c r="F71" s="42"/>
      <c r="G71" s="42"/>
      <c r="H71" s="42"/>
      <c r="J71" s="9"/>
    </row>
    <row r="72" spans="2:10" ht="13.5" customHeight="1">
      <c r="B72" s="10"/>
      <c r="C72" s="3" t="s">
        <v>40</v>
      </c>
      <c r="D72" s="46">
        <f>SUM(D65:D65)</f>
        <v>1856629.09</v>
      </c>
      <c r="E72" s="42">
        <f>SUM(E62:E65)</f>
        <v>4733123</v>
      </c>
      <c r="F72" s="42">
        <f>SUM(F62:F65)</f>
        <v>24551540</v>
      </c>
      <c r="G72" s="42">
        <f>SUM(G62:G65)</f>
        <v>4351261</v>
      </c>
      <c r="H72" s="42">
        <f>H67+H69+H70</f>
        <v>35492553.090000004</v>
      </c>
      <c r="I72" s="9">
        <f>D72+E72+F72+G72</f>
        <v>35492553.090000004</v>
      </c>
      <c r="J72" s="9"/>
    </row>
    <row r="73" spans="2:10" ht="11.25" customHeight="1">
      <c r="B73" s="10"/>
      <c r="C73" s="37"/>
      <c r="D73" s="78"/>
      <c r="E73" s="73"/>
      <c r="F73" s="73"/>
      <c r="G73" s="73"/>
      <c r="H73" s="73"/>
      <c r="I73" s="81">
        <f>H67+H69+H70</f>
        <v>35492553.090000004</v>
      </c>
      <c r="J73" s="9"/>
    </row>
    <row r="74" spans="2:10" ht="6" customHeight="1">
      <c r="B74" s="10"/>
      <c r="C74" s="76"/>
      <c r="D74" s="12"/>
      <c r="E74" s="12"/>
      <c r="F74" s="12"/>
      <c r="G74" s="12"/>
      <c r="H74" s="13"/>
      <c r="J74" s="9"/>
    </row>
    <row r="75" spans="2:10" ht="14.25">
      <c r="B75" s="10"/>
      <c r="C75" s="77" t="s">
        <v>55</v>
      </c>
      <c r="D75" s="12"/>
      <c r="E75" s="12"/>
      <c r="F75" s="12"/>
      <c r="G75" s="12"/>
      <c r="H75" s="13"/>
      <c r="J75" s="9"/>
    </row>
    <row r="76" spans="2:10">
      <c r="B76" s="10"/>
      <c r="C76" s="11"/>
      <c r="D76" s="12"/>
      <c r="E76" s="12"/>
      <c r="F76" s="12"/>
      <c r="G76" s="12"/>
      <c r="H76" s="13"/>
      <c r="J76" s="9"/>
    </row>
  </sheetData>
  <mergeCells count="12">
    <mergeCell ref="F2:I2"/>
    <mergeCell ref="F3:I3"/>
    <mergeCell ref="F4:I4"/>
    <mergeCell ref="B65:C65"/>
    <mergeCell ref="F48:F49"/>
    <mergeCell ref="B5:H7"/>
    <mergeCell ref="B48:B49"/>
    <mergeCell ref="C48:C49"/>
    <mergeCell ref="D48:D49"/>
    <mergeCell ref="E47:G47"/>
    <mergeCell ref="H48:H49"/>
    <mergeCell ref="E9:G9"/>
  </mergeCells>
  <phoneticPr fontId="0" type="noConversion"/>
  <pageMargins left="0.56000000000000005" right="0.12" top="0.15" bottom="0.18" header="0.12" footer="0.15"/>
  <pageSetup paperSize="9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</dc:creator>
  <cp:lastModifiedBy>UG</cp:lastModifiedBy>
  <cp:lastPrinted>2011-03-11T07:48:02Z</cp:lastPrinted>
  <dcterms:created xsi:type="dcterms:W3CDTF">2005-03-06T09:07:58Z</dcterms:created>
  <dcterms:modified xsi:type="dcterms:W3CDTF">2011-03-11T07:49:23Z</dcterms:modified>
</cp:coreProperties>
</file>