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<sst xmlns="http://schemas.openxmlformats.org/spreadsheetml/2006/main" count="120" uniqueCount="72">
  <si>
    <t>poz.</t>
  </si>
  <si>
    <t>działanie inwestycyjne</t>
  </si>
  <si>
    <t>RAZEM</t>
  </si>
  <si>
    <t>Planowane łączne wydatki</t>
  </si>
  <si>
    <t>1.</t>
  </si>
  <si>
    <t>1.1</t>
  </si>
  <si>
    <t>1.2</t>
  </si>
  <si>
    <t>1.3</t>
  </si>
  <si>
    <t>2.</t>
  </si>
  <si>
    <t>2.1</t>
  </si>
  <si>
    <t>2.2</t>
  </si>
  <si>
    <t>2.3</t>
  </si>
  <si>
    <t>Kanalizacja Stefanowo, Kolonia Warszawska, PGR Łazy, Marysin cz. wsch.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</si>
  <si>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</si>
  <si>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</si>
  <si>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</si>
  <si>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</si>
  <si>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</si>
  <si>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</si>
  <si>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</si>
  <si>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</si>
  <si>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</si>
  <si>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</si>
  <si>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</si>
  <si>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</si>
  <si>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</si>
  <si>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</si>
  <si>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</si>
  <si>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</si>
  <si>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7.</t>
  </si>
  <si>
    <t>7.1</t>
  </si>
  <si>
    <t>7.2</t>
  </si>
  <si>
    <t>7.3</t>
  </si>
  <si>
    <t>8.</t>
  </si>
  <si>
    <t>8.1</t>
  </si>
  <si>
    <t>8.2</t>
  </si>
  <si>
    <t>8.3</t>
  </si>
  <si>
    <t>9.</t>
  </si>
  <si>
    <t>9.1</t>
  </si>
  <si>
    <t>9.3</t>
  </si>
  <si>
    <t>Kanalizacja Janczewice, Podolszyn, Lesznowola zach.</t>
  </si>
  <si>
    <t>Kanalizacja Garbatka - Jastrzębiec</t>
  </si>
  <si>
    <t>10.</t>
  </si>
  <si>
    <t>10.1</t>
  </si>
  <si>
    <t>10.2</t>
  </si>
  <si>
    <t>Budowa oczyszczalni "Janczewice" o przepustowości 250m3/d</t>
  </si>
  <si>
    <t>planowane limity wydatków  w poszczególnych latach</t>
  </si>
  <si>
    <t>Rady Gminy Lesznowola</t>
  </si>
  <si>
    <t>Kanalizajca Kolejowa - Fabryczna -Stara Iwiczna</t>
  </si>
  <si>
    <t>Rozbudowa oczyszczalni "Łazy" do przepustowości 861m3/d wraz z przebudową rowu R-25</t>
  </si>
  <si>
    <t>Budowa oczyszczalni "Zamienie" o przepustowości 650m3/d (I etap) wraz ze zbiornikiem retencyjnym i kolektorem zrzutowym</t>
  </si>
  <si>
    <t>Budowa oczyszczalni "Łoziska" o przepustowości I etap 3000m3/d wraz z infrastrukturą tow. (zbiornik retencyjny, kanał tłoczny, stacja trafo, suszarnia osadów itd.)</t>
  </si>
  <si>
    <t>w tym:</t>
  </si>
  <si>
    <t>Razem</t>
  </si>
  <si>
    <t>§ 6050</t>
  </si>
  <si>
    <t>§ 6058</t>
  </si>
  <si>
    <t>§ 6059</t>
  </si>
  <si>
    <r>
      <t>Budżet gminy    - §</t>
    </r>
    <r>
      <rPr>
        <b/>
        <sz val="10"/>
        <rFont val="Arial CE"/>
        <family val="2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</si>
  <si>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</si>
  <si>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</rPr>
      <t xml:space="preserve"> 6059</t>
    </r>
  </si>
  <si>
    <t>Budowa przewodu kanalizacji tłocznej -Stara Iwiczna</t>
  </si>
  <si>
    <t>11.</t>
  </si>
  <si>
    <t>Kanalizacja Zamienie oraz kolektor tłoczny Zgorzała - Zamienie</t>
  </si>
  <si>
    <t>§ 6050- pożyczka WFOŚiGW</t>
  </si>
  <si>
    <t xml:space="preserve"> Pozostałe koszty: ocena oddziaływania na środowisko, i inne koszty</t>
  </si>
  <si>
    <t>w tym pożyczka z WFOŚiGW</t>
  </si>
  <si>
    <t>OGÓŁEM  PROGRAM GOSPDARKI ŚCIEKOWEJ</t>
  </si>
  <si>
    <t>nakłady poniesione do końca roku 2008</t>
  </si>
  <si>
    <t>Załącznik nr 4a</t>
  </si>
  <si>
    <t xml:space="preserve">Plan limitów inwestycyjnych na lata 2006 - 2011 dla poszczególnych zadań składających się na program inwestycyjny pn:                                                "Kompleksowy program gospodarki ściekowej gminy Lesznowola"  - 2009 rok                                                                                              </t>
  </si>
  <si>
    <t>do Uchwały Nr 317/XXII/2008</t>
  </si>
  <si>
    <t>z dnia  18 grudnia 2008r.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</si>
</sst>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1"/>
      <name val="Arial CE"/>
      <family val="0"/>
    </font>
    <font>
      <b/>
      <sz val="10"/>
      <color indexed="16"/>
      <name val="Arial CE"/>
      <family val="0"/>
    </font>
    <font>
      <sz val="9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7"/>
  <sheetViews>
    <sheetView tabSelected="1" view="pageBreakPreview" zoomScaleSheetLayoutView="100" workbookViewId="0" topLeftCell="B1">
      <selection activeCell="C10" sqref="C10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52.125" style="0" customWidth="1"/>
    <col min="4" max="4" width="15.75390625" style="0" customWidth="1"/>
    <col min="5" max="5" width="0.74609375" style="0" customWidth="1"/>
    <col min="6" max="6" width="14.375" style="0" customWidth="1"/>
    <col min="7" max="7" width="14.75390625" style="0" customWidth="1"/>
    <col min="8" max="8" width="14.25390625" style="0" customWidth="1"/>
    <col min="9" max="9" width="15.375" style="0" customWidth="1"/>
    <col min="10" max="10" width="11.75390625" style="0" customWidth="1"/>
    <col min="11" max="11" width="15.75390625" style="0" customWidth="1"/>
  </cols>
  <sheetData>
    <row r="1" spans="6:8" ht="11.25" customHeight="1">
      <c r="F1" s="4" t="s">
        <v>68</v>
      </c>
      <c r="G1" s="4"/>
      <c r="H1" s="4"/>
    </row>
    <row r="2" spans="5:8" ht="11.25" customHeight="1">
      <c r="E2" s="4"/>
      <c r="F2" s="4" t="s">
        <v>70</v>
      </c>
      <c r="G2" s="4"/>
      <c r="H2" s="4"/>
    </row>
    <row r="3" spans="5:8" ht="10.5" customHeight="1">
      <c r="E3" s="4"/>
      <c r="F3" s="4" t="s">
        <v>47</v>
      </c>
      <c r="G3" s="4"/>
      <c r="H3" s="4"/>
    </row>
    <row r="4" spans="5:8" ht="12.75">
      <c r="E4" s="4"/>
      <c r="F4" s="4" t="s">
        <v>71</v>
      </c>
      <c r="G4" s="4"/>
      <c r="H4" s="4"/>
    </row>
    <row r="5" spans="2:9" ht="12.75">
      <c r="B5" s="78" t="s">
        <v>69</v>
      </c>
      <c r="C5" s="78"/>
      <c r="D5" s="78"/>
      <c r="E5" s="78"/>
      <c r="F5" s="78"/>
      <c r="G5" s="78"/>
      <c r="H5" s="78"/>
      <c r="I5" s="78"/>
    </row>
    <row r="6" spans="2:9" ht="12.75">
      <c r="B6" s="78"/>
      <c r="C6" s="78"/>
      <c r="D6" s="78"/>
      <c r="E6" s="78"/>
      <c r="F6" s="78"/>
      <c r="G6" s="78"/>
      <c r="H6" s="78"/>
      <c r="I6" s="78"/>
    </row>
    <row r="7" spans="2:9" ht="3" customHeight="1">
      <c r="B7" s="78"/>
      <c r="C7" s="78"/>
      <c r="D7" s="78"/>
      <c r="E7" s="78"/>
      <c r="F7" s="78"/>
      <c r="G7" s="78"/>
      <c r="H7" s="78"/>
      <c r="I7" s="78"/>
    </row>
    <row r="8" ht="5.25" customHeight="1"/>
    <row r="9" spans="2:9" ht="39" customHeight="1">
      <c r="B9" s="28" t="s">
        <v>0</v>
      </c>
      <c r="C9" s="28" t="s">
        <v>1</v>
      </c>
      <c r="D9" s="72" t="s">
        <v>67</v>
      </c>
      <c r="E9" s="73" t="s">
        <v>46</v>
      </c>
      <c r="F9" s="74"/>
      <c r="G9" s="74"/>
      <c r="H9" s="75"/>
      <c r="I9" s="29" t="s">
        <v>3</v>
      </c>
    </row>
    <row r="10" spans="2:11" ht="24.75" customHeight="1">
      <c r="B10" s="37" t="s">
        <v>4</v>
      </c>
      <c r="C10" s="35" t="s">
        <v>12</v>
      </c>
      <c r="D10" s="29"/>
      <c r="E10" s="53">
        <v>2008</v>
      </c>
      <c r="F10" s="63">
        <v>2009</v>
      </c>
      <c r="G10" s="34">
        <v>2010</v>
      </c>
      <c r="H10" s="34">
        <v>2011</v>
      </c>
      <c r="I10" s="36" t="s">
        <v>2</v>
      </c>
      <c r="K10" s="11"/>
    </row>
    <row r="11" spans="2:11" ht="12.75">
      <c r="B11" s="1" t="s">
        <v>5</v>
      </c>
      <c r="C11" s="38" t="s">
        <v>54</v>
      </c>
      <c r="D11" s="5">
        <v>243225</v>
      </c>
      <c r="E11" s="54"/>
      <c r="F11" s="64">
        <v>230000</v>
      </c>
      <c r="G11" s="6">
        <v>0</v>
      </c>
      <c r="H11" s="6"/>
      <c r="I11" s="5">
        <f>G11+F11+E11+D11</f>
        <v>473225</v>
      </c>
      <c r="J11" s="32">
        <f>D11+E11</f>
        <v>243225</v>
      </c>
      <c r="K11" s="11"/>
    </row>
    <row r="12" spans="2:11" ht="12.75">
      <c r="B12" s="1" t="s">
        <v>6</v>
      </c>
      <c r="C12" s="38" t="s">
        <v>55</v>
      </c>
      <c r="D12" s="6">
        <v>0</v>
      </c>
      <c r="E12" s="54"/>
      <c r="F12" s="64">
        <v>0</v>
      </c>
      <c r="G12" s="5">
        <v>6900000</v>
      </c>
      <c r="H12" s="5"/>
      <c r="I12" s="5">
        <f>G12+F12+E12+D12</f>
        <v>6900000</v>
      </c>
      <c r="K12" s="11"/>
    </row>
    <row r="13" spans="2:11" ht="12.75">
      <c r="B13" s="1" t="s">
        <v>7</v>
      </c>
      <c r="C13" s="38" t="s">
        <v>56</v>
      </c>
      <c r="D13" s="5">
        <v>0</v>
      </c>
      <c r="E13" s="54">
        <v>0</v>
      </c>
      <c r="F13" s="64"/>
      <c r="G13" s="5">
        <v>400000</v>
      </c>
      <c r="H13" s="5"/>
      <c r="I13" s="5">
        <f>G13+F13+E13+D13</f>
        <v>400000</v>
      </c>
      <c r="K13" s="11"/>
    </row>
    <row r="14" spans="2:11" ht="12.75">
      <c r="B14" s="2"/>
      <c r="C14" s="3" t="s">
        <v>2</v>
      </c>
      <c r="D14" s="9">
        <f>SUM(D11:D13)</f>
        <v>243225</v>
      </c>
      <c r="E14" s="55">
        <f>SUM(E11:E13)</f>
        <v>0</v>
      </c>
      <c r="F14" s="65">
        <f>SUM(F11:F13)</f>
        <v>230000</v>
      </c>
      <c r="G14" s="9">
        <f>SUM(G11:G13)</f>
        <v>7300000</v>
      </c>
      <c r="H14" s="9"/>
      <c r="I14" s="20">
        <f>SUM(I11:I13)</f>
        <v>7773225</v>
      </c>
      <c r="J14" s="10">
        <f>SUM(D14:G14)</f>
        <v>7773225</v>
      </c>
      <c r="K14" s="11"/>
    </row>
    <row r="15" spans="2:11" ht="6" customHeight="1">
      <c r="B15" s="2"/>
      <c r="C15" s="31"/>
      <c r="D15" s="9"/>
      <c r="E15" s="55"/>
      <c r="F15" s="65"/>
      <c r="G15" s="30"/>
      <c r="H15" s="30"/>
      <c r="I15" s="20"/>
      <c r="K15" s="11"/>
    </row>
    <row r="16" spans="2:11" ht="24" customHeight="1">
      <c r="B16" s="37" t="s">
        <v>8</v>
      </c>
      <c r="C16" s="35" t="s">
        <v>40</v>
      </c>
      <c r="D16" s="33"/>
      <c r="E16" s="53">
        <v>2008</v>
      </c>
      <c r="F16" s="63">
        <v>2009</v>
      </c>
      <c r="G16" s="34">
        <v>2010</v>
      </c>
      <c r="H16" s="34">
        <v>2011</v>
      </c>
      <c r="I16" s="36" t="s">
        <v>2</v>
      </c>
      <c r="K16" s="11"/>
    </row>
    <row r="17" spans="2:11" ht="12.75">
      <c r="B17" s="1" t="s">
        <v>9</v>
      </c>
      <c r="C17" s="38" t="s">
        <v>54</v>
      </c>
      <c r="D17" s="5">
        <v>286949</v>
      </c>
      <c r="E17" s="54"/>
      <c r="F17" s="64">
        <v>100000</v>
      </c>
      <c r="G17" s="6">
        <v>0</v>
      </c>
      <c r="H17" s="6"/>
      <c r="I17" s="5">
        <f>D17+E17+F17+G17</f>
        <v>386949</v>
      </c>
      <c r="J17" s="32">
        <f>D17+E17</f>
        <v>286949</v>
      </c>
      <c r="K17" s="11"/>
    </row>
    <row r="18" spans="2:11" ht="12.75">
      <c r="B18" s="1" t="s">
        <v>10</v>
      </c>
      <c r="C18" s="38" t="s">
        <v>55</v>
      </c>
      <c r="D18" s="6">
        <v>0</v>
      </c>
      <c r="E18" s="54">
        <v>0</v>
      </c>
      <c r="F18" s="64"/>
      <c r="G18" s="5">
        <v>4500000</v>
      </c>
      <c r="H18" s="5"/>
      <c r="I18" s="5">
        <f>D18+E18+F18+G18</f>
        <v>4500000</v>
      </c>
      <c r="K18" s="11"/>
    </row>
    <row r="19" spans="2:11" ht="12.75">
      <c r="B19" s="1" t="s">
        <v>11</v>
      </c>
      <c r="C19" s="38" t="s">
        <v>56</v>
      </c>
      <c r="D19" s="5">
        <v>0</v>
      </c>
      <c r="E19" s="54">
        <v>0</v>
      </c>
      <c r="F19" s="64"/>
      <c r="G19" s="5">
        <v>300000</v>
      </c>
      <c r="H19" s="5"/>
      <c r="I19" s="5">
        <f>D19+E19+F19+G19</f>
        <v>300000</v>
      </c>
      <c r="K19" s="11"/>
    </row>
    <row r="20" spans="2:11" ht="12.75">
      <c r="B20" s="2"/>
      <c r="C20" s="3" t="s">
        <v>2</v>
      </c>
      <c r="D20" s="9">
        <f>SUM(D17:D19)</f>
        <v>286949</v>
      </c>
      <c r="E20" s="55">
        <f>SUM(E17:E19)</f>
        <v>0</v>
      </c>
      <c r="F20" s="65">
        <f>SUM(F17:F19)</f>
        <v>100000</v>
      </c>
      <c r="G20" s="9">
        <f>SUM(G17:G19)</f>
        <v>4800000</v>
      </c>
      <c r="H20" s="9"/>
      <c r="I20" s="20">
        <f>SUM(I17:I19)</f>
        <v>5186949</v>
      </c>
      <c r="J20" s="10">
        <f>SUM(D20:G20)</f>
        <v>5186949</v>
      </c>
      <c r="K20" s="11"/>
    </row>
    <row r="21" spans="2:11" ht="6" customHeight="1">
      <c r="B21" s="2"/>
      <c r="C21" s="31"/>
      <c r="D21" s="9"/>
      <c r="E21" s="55"/>
      <c r="F21" s="65"/>
      <c r="G21" s="30"/>
      <c r="H21" s="30"/>
      <c r="I21" s="20"/>
      <c r="K21" s="11"/>
    </row>
    <row r="22" spans="2:11" ht="26.25" customHeight="1">
      <c r="B22" s="37" t="s">
        <v>13</v>
      </c>
      <c r="C22" s="45" t="s">
        <v>62</v>
      </c>
      <c r="D22" s="33"/>
      <c r="E22" s="53">
        <v>2008</v>
      </c>
      <c r="F22" s="63">
        <v>2009</v>
      </c>
      <c r="G22" s="34">
        <v>2010</v>
      </c>
      <c r="H22" s="34">
        <v>2011</v>
      </c>
      <c r="I22" s="36" t="s">
        <v>2</v>
      </c>
      <c r="K22" s="11"/>
    </row>
    <row r="23" spans="2:11" ht="12" customHeight="1">
      <c r="B23" s="1" t="s">
        <v>14</v>
      </c>
      <c r="C23" s="38" t="s">
        <v>54</v>
      </c>
      <c r="D23" s="5">
        <v>53119</v>
      </c>
      <c r="E23" s="54"/>
      <c r="F23" s="64">
        <v>65000</v>
      </c>
      <c r="G23" s="6">
        <v>0</v>
      </c>
      <c r="H23" s="6"/>
      <c r="I23" s="5">
        <f>D23+E23+F23+G23</f>
        <v>118119</v>
      </c>
      <c r="J23" s="32"/>
      <c r="K23" s="11"/>
    </row>
    <row r="24" spans="2:11" ht="12" customHeight="1">
      <c r="B24" s="1" t="s">
        <v>15</v>
      </c>
      <c r="C24" s="38" t="s">
        <v>55</v>
      </c>
      <c r="D24" s="6">
        <v>0</v>
      </c>
      <c r="E24" s="54">
        <v>0</v>
      </c>
      <c r="F24" s="64">
        <v>0</v>
      </c>
      <c r="G24" s="5">
        <v>1100000</v>
      </c>
      <c r="H24" s="5"/>
      <c r="I24" s="5">
        <f>D24+E24+F24+G24</f>
        <v>1100000</v>
      </c>
      <c r="K24" s="11"/>
    </row>
    <row r="25" spans="2:11" ht="12.75">
      <c r="B25" s="1" t="s">
        <v>16</v>
      </c>
      <c r="C25" s="38" t="s">
        <v>56</v>
      </c>
      <c r="D25" s="5">
        <v>0</v>
      </c>
      <c r="E25" s="54">
        <v>0</v>
      </c>
      <c r="F25" s="64">
        <v>0</v>
      </c>
      <c r="G25" s="5">
        <v>100000</v>
      </c>
      <c r="H25" s="5"/>
      <c r="I25" s="5">
        <f>D25+E25+F25+G25</f>
        <v>100000</v>
      </c>
      <c r="K25" s="11"/>
    </row>
    <row r="26" spans="2:11" ht="12.75">
      <c r="B26" s="2"/>
      <c r="C26" s="3" t="s">
        <v>2</v>
      </c>
      <c r="D26" s="8">
        <f>SUM(D23:D25)</f>
        <v>53119</v>
      </c>
      <c r="E26" s="56">
        <f>SUM(E23:E25)</f>
        <v>0</v>
      </c>
      <c r="F26" s="66">
        <f>SUM(F23:F25)</f>
        <v>65000</v>
      </c>
      <c r="G26" s="8">
        <f>G24+G25</f>
        <v>1200000</v>
      </c>
      <c r="H26" s="8"/>
      <c r="I26" s="20">
        <f>SUM(I23:I25)</f>
        <v>1318119</v>
      </c>
      <c r="J26" s="32">
        <f>SUM(D26:G26)</f>
        <v>1318119</v>
      </c>
      <c r="K26" s="11"/>
    </row>
    <row r="27" spans="2:11" ht="5.25" customHeight="1">
      <c r="B27" s="2"/>
      <c r="C27" s="3"/>
      <c r="D27" s="8"/>
      <c r="E27" s="56"/>
      <c r="F27" s="66"/>
      <c r="G27" s="8"/>
      <c r="H27" s="8"/>
      <c r="I27" s="20"/>
      <c r="K27" s="11"/>
    </row>
    <row r="28" spans="2:11" ht="12.75">
      <c r="B28" s="37" t="s">
        <v>17</v>
      </c>
      <c r="C28" s="37" t="s">
        <v>41</v>
      </c>
      <c r="D28" s="33"/>
      <c r="E28" s="53">
        <v>2008</v>
      </c>
      <c r="F28" s="63">
        <v>2009</v>
      </c>
      <c r="G28" s="34">
        <v>2010</v>
      </c>
      <c r="H28" s="34">
        <v>2011</v>
      </c>
      <c r="I28" s="36" t="s">
        <v>2</v>
      </c>
      <c r="K28" s="11"/>
    </row>
    <row r="29" spans="2:11" ht="12.75">
      <c r="B29" s="1" t="s">
        <v>18</v>
      </c>
      <c r="C29" s="38" t="s">
        <v>54</v>
      </c>
      <c r="D29" s="5">
        <v>1985</v>
      </c>
      <c r="E29" s="54">
        <v>0</v>
      </c>
      <c r="F29" s="64">
        <v>150000</v>
      </c>
      <c r="G29" s="6">
        <v>0</v>
      </c>
      <c r="H29" s="6"/>
      <c r="I29" s="5">
        <f>D29+E29+F29+G29</f>
        <v>151985</v>
      </c>
      <c r="K29" s="11"/>
    </row>
    <row r="30" spans="2:11" ht="12.75">
      <c r="B30" s="37" t="s">
        <v>19</v>
      </c>
      <c r="C30" s="38" t="s">
        <v>55</v>
      </c>
      <c r="D30" s="6">
        <v>0</v>
      </c>
      <c r="E30" s="54">
        <v>0</v>
      </c>
      <c r="F30" s="64">
        <v>0</v>
      </c>
      <c r="G30" s="5">
        <v>2650000</v>
      </c>
      <c r="H30" s="5"/>
      <c r="I30" s="5">
        <f>D30+E30+F30+G30</f>
        <v>2650000</v>
      </c>
      <c r="K30" s="11"/>
    </row>
    <row r="31" spans="2:11" ht="12.75">
      <c r="B31" s="1" t="s">
        <v>20</v>
      </c>
      <c r="C31" s="38" t="s">
        <v>56</v>
      </c>
      <c r="D31" s="5">
        <v>0</v>
      </c>
      <c r="E31" s="54">
        <v>0</v>
      </c>
      <c r="F31" s="64">
        <v>0</v>
      </c>
      <c r="G31" s="5">
        <v>100000</v>
      </c>
      <c r="H31" s="5"/>
      <c r="I31" s="5">
        <f>D31+E31+F31+G31</f>
        <v>100000</v>
      </c>
      <c r="K31" s="11"/>
    </row>
    <row r="32" spans="2:11" ht="12.75" customHeight="1">
      <c r="B32" s="2"/>
      <c r="C32" s="3" t="s">
        <v>2</v>
      </c>
      <c r="D32" s="9">
        <f>SUM(D29:D31)</f>
        <v>1985</v>
      </c>
      <c r="E32" s="55">
        <f>SUM(E29:E31)</f>
        <v>0</v>
      </c>
      <c r="F32" s="65">
        <f>SUM(F29:F31)</f>
        <v>150000</v>
      </c>
      <c r="G32" s="8">
        <f>G30+G31</f>
        <v>2750000</v>
      </c>
      <c r="H32" s="8"/>
      <c r="I32" s="20">
        <f>SUM(I29:I31)</f>
        <v>2901985</v>
      </c>
      <c r="J32" s="10">
        <f>SUM(D32:G32)</f>
        <v>2901985</v>
      </c>
      <c r="K32" s="11"/>
    </row>
    <row r="33" spans="2:11" ht="6" customHeight="1">
      <c r="B33" s="2"/>
      <c r="C33" s="31"/>
      <c r="D33" s="9"/>
      <c r="E33" s="55"/>
      <c r="F33" s="65"/>
      <c r="G33" s="30"/>
      <c r="H33" s="30"/>
      <c r="I33" s="20"/>
      <c r="K33" s="11"/>
    </row>
    <row r="34" spans="2:11" ht="12.75">
      <c r="B34" s="37" t="s">
        <v>21</v>
      </c>
      <c r="C34" s="35" t="s">
        <v>48</v>
      </c>
      <c r="D34" s="33"/>
      <c r="E34" s="53">
        <v>2008</v>
      </c>
      <c r="F34" s="63">
        <v>2009</v>
      </c>
      <c r="G34" s="34">
        <v>2010</v>
      </c>
      <c r="H34" s="34">
        <v>2011</v>
      </c>
      <c r="I34" s="36" t="s">
        <v>2</v>
      </c>
      <c r="K34" s="11"/>
    </row>
    <row r="35" spans="2:11" ht="12" customHeight="1">
      <c r="B35" s="1" t="s">
        <v>22</v>
      </c>
      <c r="C35" s="38" t="s">
        <v>54</v>
      </c>
      <c r="D35" s="5">
        <v>0</v>
      </c>
      <c r="E35" s="54">
        <v>0</v>
      </c>
      <c r="F35" s="64">
        <v>77300</v>
      </c>
      <c r="G35" s="6">
        <v>0</v>
      </c>
      <c r="H35" s="6"/>
      <c r="I35" s="5">
        <f>F35+E35+D35+G35</f>
        <v>77300</v>
      </c>
      <c r="K35" s="11"/>
    </row>
    <row r="36" spans="2:11" ht="12.75">
      <c r="B36" s="37" t="s">
        <v>23</v>
      </c>
      <c r="C36" s="38" t="s">
        <v>55</v>
      </c>
      <c r="D36" s="5">
        <v>0</v>
      </c>
      <c r="E36" s="54">
        <v>0</v>
      </c>
      <c r="F36" s="64"/>
      <c r="G36" s="5">
        <v>2550000</v>
      </c>
      <c r="H36" s="5"/>
      <c r="I36" s="5">
        <f>F36+E36+D36+G36</f>
        <v>2550000</v>
      </c>
      <c r="K36" s="11"/>
    </row>
    <row r="37" spans="2:11" ht="12.75">
      <c r="B37" s="1" t="s">
        <v>24</v>
      </c>
      <c r="C37" s="38" t="s">
        <v>56</v>
      </c>
      <c r="D37" s="5">
        <v>0</v>
      </c>
      <c r="E37" s="54">
        <v>0</v>
      </c>
      <c r="F37" s="64"/>
      <c r="G37" s="5">
        <v>200000</v>
      </c>
      <c r="H37" s="5"/>
      <c r="I37" s="5">
        <f>F37+E37+D37+G37</f>
        <v>200000</v>
      </c>
      <c r="K37" s="11"/>
    </row>
    <row r="38" spans="2:11" ht="12.75">
      <c r="B38" s="2"/>
      <c r="C38" s="3" t="s">
        <v>2</v>
      </c>
      <c r="D38" s="8">
        <f>SUM(D35:D37)</f>
        <v>0</v>
      </c>
      <c r="E38" s="56">
        <f>SUM(E35:E37)</f>
        <v>0</v>
      </c>
      <c r="F38" s="66">
        <f>SUM(F35:F37)</f>
        <v>77300</v>
      </c>
      <c r="G38" s="8">
        <f>SUM(G35:G37)</f>
        <v>2750000</v>
      </c>
      <c r="H38" s="8"/>
      <c r="I38" s="7">
        <f>SUM(I35:I37)</f>
        <v>2827300</v>
      </c>
      <c r="J38" s="32">
        <f>SUM(D38:G38)</f>
        <v>2827300</v>
      </c>
      <c r="K38" s="11"/>
    </row>
    <row r="39" spans="2:11" ht="15.75" customHeight="1">
      <c r="B39" s="37" t="s">
        <v>25</v>
      </c>
      <c r="C39" s="35" t="s">
        <v>60</v>
      </c>
      <c r="D39" s="33"/>
      <c r="E39" s="53">
        <v>2008</v>
      </c>
      <c r="F39" s="63">
        <v>2009</v>
      </c>
      <c r="G39" s="34">
        <v>2010</v>
      </c>
      <c r="H39" s="34">
        <v>2011</v>
      </c>
      <c r="I39" s="36" t="s">
        <v>2</v>
      </c>
      <c r="K39" s="11"/>
    </row>
    <row r="40" spans="2:11" ht="12.75" customHeight="1">
      <c r="B40" s="1" t="s">
        <v>26</v>
      </c>
      <c r="C40" s="38" t="s">
        <v>54</v>
      </c>
      <c r="D40" s="5">
        <v>0</v>
      </c>
      <c r="E40" s="54">
        <v>0</v>
      </c>
      <c r="F40" s="64">
        <v>60000</v>
      </c>
      <c r="G40" s="6">
        <v>0</v>
      </c>
      <c r="H40" s="6"/>
      <c r="I40" s="5">
        <f>F40+E40+D40+G40</f>
        <v>60000</v>
      </c>
      <c r="K40" s="11"/>
    </row>
    <row r="41" spans="2:11" ht="12.75" customHeight="1">
      <c r="B41" s="1" t="s">
        <v>27</v>
      </c>
      <c r="C41" s="38" t="s">
        <v>55</v>
      </c>
      <c r="D41" s="5">
        <v>0</v>
      </c>
      <c r="E41" s="54">
        <v>0</v>
      </c>
      <c r="F41" s="64"/>
      <c r="G41" s="5">
        <v>1000000</v>
      </c>
      <c r="H41" s="5"/>
      <c r="I41" s="5">
        <f>F41+E41+D41+G41</f>
        <v>1000000</v>
      </c>
      <c r="K41" s="11"/>
    </row>
    <row r="42" spans="2:11" ht="12" customHeight="1">
      <c r="B42" s="1" t="s">
        <v>28</v>
      </c>
      <c r="C42" s="38" t="s">
        <v>56</v>
      </c>
      <c r="D42" s="5">
        <v>0</v>
      </c>
      <c r="E42" s="54">
        <v>0</v>
      </c>
      <c r="F42" s="64"/>
      <c r="G42" s="5">
        <v>500000</v>
      </c>
      <c r="H42" s="5"/>
      <c r="I42" s="5">
        <f>F42+E42+D42+G42</f>
        <v>500000</v>
      </c>
      <c r="K42" s="11"/>
    </row>
    <row r="43" spans="2:11" ht="12.75" customHeight="1">
      <c r="B43" s="2"/>
      <c r="C43" s="3" t="s">
        <v>2</v>
      </c>
      <c r="D43" s="8">
        <f>SUM(D40:D42)</f>
        <v>0</v>
      </c>
      <c r="E43" s="56">
        <f>SUM(E40:E42)</f>
        <v>0</v>
      </c>
      <c r="F43" s="66">
        <f>SUM(F40:F42)</f>
        <v>60000</v>
      </c>
      <c r="G43" s="8">
        <f>SUM(G40:G42)</f>
        <v>1500000</v>
      </c>
      <c r="H43" s="8"/>
      <c r="I43" s="7">
        <f>SUM(I40:I42)</f>
        <v>1560000</v>
      </c>
      <c r="J43" s="32">
        <f>SUM(D43:G43)</f>
        <v>1560000</v>
      </c>
      <c r="K43" s="11"/>
    </row>
    <row r="44" spans="2:11" ht="6.75" customHeight="1">
      <c r="B44" s="37"/>
      <c r="C44" s="35"/>
      <c r="D44" s="33"/>
      <c r="E44" s="53"/>
      <c r="F44" s="63"/>
      <c r="G44" s="34"/>
      <c r="H44" s="34"/>
      <c r="I44" s="36"/>
      <c r="K44" s="11"/>
    </row>
    <row r="45" spans="2:11" ht="48.75" customHeight="1">
      <c r="B45" s="37" t="s">
        <v>29</v>
      </c>
      <c r="C45" s="35" t="s">
        <v>51</v>
      </c>
      <c r="D45" s="33"/>
      <c r="E45" s="53">
        <v>2008</v>
      </c>
      <c r="F45" s="63">
        <v>2009</v>
      </c>
      <c r="G45" s="34">
        <v>2010</v>
      </c>
      <c r="H45" s="34">
        <v>2011</v>
      </c>
      <c r="I45" s="36" t="s">
        <v>2</v>
      </c>
      <c r="K45" s="11"/>
    </row>
    <row r="46" spans="2:11" ht="12.75" customHeight="1">
      <c r="B46" s="1" t="s">
        <v>30</v>
      </c>
      <c r="C46" s="38" t="s">
        <v>54</v>
      </c>
      <c r="D46" s="5">
        <v>77360</v>
      </c>
      <c r="E46" s="54"/>
      <c r="F46" s="64">
        <v>239440</v>
      </c>
      <c r="G46" s="5">
        <v>230000</v>
      </c>
      <c r="H46" s="5"/>
      <c r="I46" s="5">
        <f>F46+E46+D46+G46</f>
        <v>546800</v>
      </c>
      <c r="J46" s="32">
        <f>D46+E46</f>
        <v>77360</v>
      </c>
      <c r="K46" s="11"/>
    </row>
    <row r="47" spans="2:11" ht="12.75" customHeight="1">
      <c r="B47" s="1" t="s">
        <v>31</v>
      </c>
      <c r="C47" s="38" t="s">
        <v>55</v>
      </c>
      <c r="D47" s="5">
        <v>0</v>
      </c>
      <c r="E47" s="54">
        <v>0</v>
      </c>
      <c r="F47" s="64">
        <v>0</v>
      </c>
      <c r="G47" s="5">
        <v>3130000</v>
      </c>
      <c r="H47" s="5">
        <v>10000000</v>
      </c>
      <c r="I47" s="5">
        <f>F47+E47+D47+G47+H47</f>
        <v>13130000</v>
      </c>
      <c r="K47" s="11"/>
    </row>
    <row r="48" spans="2:11" ht="12.75" customHeight="1">
      <c r="B48" s="1" t="s">
        <v>32</v>
      </c>
      <c r="C48" s="38" t="s">
        <v>56</v>
      </c>
      <c r="D48" s="5">
        <v>0</v>
      </c>
      <c r="E48" s="54">
        <v>0</v>
      </c>
      <c r="F48" s="64">
        <v>0</v>
      </c>
      <c r="G48" s="5">
        <v>200000</v>
      </c>
      <c r="H48" s="5">
        <v>1000000</v>
      </c>
      <c r="I48" s="5">
        <f>F48+E48+D48+G48+H48</f>
        <v>1200000</v>
      </c>
      <c r="K48" s="11"/>
    </row>
    <row r="49" spans="2:11" ht="12.75" customHeight="1">
      <c r="B49" s="2"/>
      <c r="C49" s="3" t="s">
        <v>2</v>
      </c>
      <c r="D49" s="8">
        <f aca="true" t="shared" si="0" ref="D49:I49">SUM(D46:D48)</f>
        <v>77360</v>
      </c>
      <c r="E49" s="56">
        <f t="shared" si="0"/>
        <v>0</v>
      </c>
      <c r="F49" s="66">
        <f t="shared" si="0"/>
        <v>239440</v>
      </c>
      <c r="G49" s="8">
        <f t="shared" si="0"/>
        <v>3560000</v>
      </c>
      <c r="H49" s="8">
        <f t="shared" si="0"/>
        <v>11000000</v>
      </c>
      <c r="I49" s="20">
        <f t="shared" si="0"/>
        <v>14876800</v>
      </c>
      <c r="J49" s="32">
        <f>D49+E49+F49+G49</f>
        <v>3876800</v>
      </c>
      <c r="K49" s="11"/>
    </row>
    <row r="50" spans="2:11" ht="5.25" customHeight="1">
      <c r="B50" s="43"/>
      <c r="C50" s="35"/>
      <c r="D50" s="33"/>
      <c r="E50" s="53"/>
      <c r="F50" s="63"/>
      <c r="G50" s="34"/>
      <c r="H50" s="34"/>
      <c r="I50" s="36"/>
      <c r="K50" s="11"/>
    </row>
    <row r="51" spans="2:11" ht="24" customHeight="1">
      <c r="B51" s="37" t="s">
        <v>33</v>
      </c>
      <c r="C51" s="35" t="s">
        <v>49</v>
      </c>
      <c r="D51" s="33"/>
      <c r="E51" s="53">
        <v>2008</v>
      </c>
      <c r="F51" s="63">
        <v>2009</v>
      </c>
      <c r="G51" s="34">
        <v>2010</v>
      </c>
      <c r="H51" s="34">
        <v>2011</v>
      </c>
      <c r="I51" s="36" t="s">
        <v>2</v>
      </c>
      <c r="K51" s="11"/>
    </row>
    <row r="52" spans="2:11" ht="12.75">
      <c r="B52" s="1" t="s">
        <v>34</v>
      </c>
      <c r="C52" s="38" t="s">
        <v>54</v>
      </c>
      <c r="D52" s="5">
        <v>87902</v>
      </c>
      <c r="E52" s="54">
        <v>0</v>
      </c>
      <c r="F52" s="64">
        <v>300000</v>
      </c>
      <c r="G52" s="6">
        <v>0</v>
      </c>
      <c r="H52" s="6"/>
      <c r="I52" s="5">
        <f>F52+E52+D52+G52</f>
        <v>387902</v>
      </c>
      <c r="K52" s="11"/>
    </row>
    <row r="53" spans="2:11" ht="12.75">
      <c r="B53" s="1" t="s">
        <v>35</v>
      </c>
      <c r="C53" s="38" t="s">
        <v>55</v>
      </c>
      <c r="D53" s="6">
        <v>0</v>
      </c>
      <c r="E53" s="54">
        <v>0</v>
      </c>
      <c r="F53" s="64"/>
      <c r="G53" s="5">
        <v>4200000</v>
      </c>
      <c r="H53" s="5"/>
      <c r="I53" s="5">
        <f>F53+E53+D53+G53</f>
        <v>4200000</v>
      </c>
      <c r="K53" s="11"/>
    </row>
    <row r="54" spans="2:11" ht="12.75">
      <c r="B54" s="1" t="s">
        <v>36</v>
      </c>
      <c r="C54" s="38" t="s">
        <v>56</v>
      </c>
      <c r="D54" s="5">
        <v>0</v>
      </c>
      <c r="E54" s="54">
        <v>0</v>
      </c>
      <c r="F54" s="64"/>
      <c r="G54" s="5">
        <v>363500</v>
      </c>
      <c r="H54" s="5"/>
      <c r="I54" s="5">
        <f>F54+E54+D54+G54</f>
        <v>363500</v>
      </c>
      <c r="K54" s="11"/>
    </row>
    <row r="55" spans="2:11" ht="12.75">
      <c r="B55" s="1"/>
      <c r="C55" s="3" t="s">
        <v>2</v>
      </c>
      <c r="D55" s="9">
        <f>SUM(D52:D54)</f>
        <v>87902</v>
      </c>
      <c r="E55" s="55">
        <f>SUM(E52:E54)</f>
        <v>0</v>
      </c>
      <c r="F55" s="65">
        <f>SUM(F52:F54)</f>
        <v>300000</v>
      </c>
      <c r="G55" s="9">
        <f>SUM(G52:G54)</f>
        <v>4563500</v>
      </c>
      <c r="H55" s="9"/>
      <c r="I55" s="20">
        <f>SUM(I52:I54)</f>
        <v>4951402</v>
      </c>
      <c r="J55" s="10">
        <f>SUM(D55:G55)</f>
        <v>4951402</v>
      </c>
      <c r="K55" s="11"/>
    </row>
    <row r="56" spans="2:11" ht="6" customHeight="1">
      <c r="B56" s="2"/>
      <c r="C56" s="31"/>
      <c r="D56" s="9"/>
      <c r="E56" s="55"/>
      <c r="F56" s="65"/>
      <c r="G56" s="30"/>
      <c r="H56" s="30"/>
      <c r="I56" s="20"/>
      <c r="K56" s="11"/>
    </row>
    <row r="57" spans="2:11" ht="12.75">
      <c r="B57" s="79" t="s">
        <v>37</v>
      </c>
      <c r="C57" s="81" t="s">
        <v>45</v>
      </c>
      <c r="D57" s="83"/>
      <c r="E57" s="85">
        <v>2008</v>
      </c>
      <c r="F57" s="87">
        <v>2009</v>
      </c>
      <c r="G57" s="89">
        <v>2010</v>
      </c>
      <c r="H57" s="34"/>
      <c r="I57" s="91" t="s">
        <v>2</v>
      </c>
      <c r="K57" s="11"/>
    </row>
    <row r="58" spans="2:11" ht="12.75">
      <c r="B58" s="80"/>
      <c r="C58" s="82"/>
      <c r="D58" s="84"/>
      <c r="E58" s="86"/>
      <c r="F58" s="88"/>
      <c r="G58" s="90"/>
      <c r="H58" s="34">
        <v>2011</v>
      </c>
      <c r="I58" s="92"/>
      <c r="J58" s="32">
        <f>D59+E59</f>
        <v>1128270</v>
      </c>
      <c r="K58" s="11"/>
    </row>
    <row r="59" spans="2:11" ht="12.75">
      <c r="B59" s="1" t="s">
        <v>38</v>
      </c>
      <c r="C59" s="38" t="s">
        <v>54</v>
      </c>
      <c r="D59" s="5">
        <v>1128270</v>
      </c>
      <c r="E59" s="54"/>
      <c r="F59" s="64">
        <v>70000</v>
      </c>
      <c r="G59" s="6">
        <v>0</v>
      </c>
      <c r="H59" s="6"/>
      <c r="I59" s="5">
        <f>F59+E59+D59+G59</f>
        <v>1198270</v>
      </c>
      <c r="K59" s="11"/>
    </row>
    <row r="60" spans="2:11" ht="12.75">
      <c r="B60" s="1" t="s">
        <v>38</v>
      </c>
      <c r="C60" s="38" t="s">
        <v>55</v>
      </c>
      <c r="D60" s="5"/>
      <c r="E60" s="54">
        <v>0</v>
      </c>
      <c r="F60" s="64">
        <v>0</v>
      </c>
      <c r="G60" s="5">
        <v>4200000</v>
      </c>
      <c r="H60" s="5"/>
      <c r="I60" s="5">
        <f>F60+E60+D60+G60</f>
        <v>4200000</v>
      </c>
      <c r="K60" s="11"/>
    </row>
    <row r="61" spans="2:11" ht="12.75">
      <c r="B61" s="1" t="s">
        <v>39</v>
      </c>
      <c r="C61" s="51" t="s">
        <v>56</v>
      </c>
      <c r="D61" s="6">
        <v>0</v>
      </c>
      <c r="E61" s="57">
        <v>0</v>
      </c>
      <c r="F61" s="64">
        <v>0</v>
      </c>
      <c r="G61" s="5">
        <v>200000</v>
      </c>
      <c r="H61" s="5"/>
      <c r="I61" s="5">
        <f>F61+E61+D61+G61</f>
        <v>200000</v>
      </c>
      <c r="K61" s="11"/>
    </row>
    <row r="62" spans="2:11" ht="12.75">
      <c r="B62" s="2"/>
      <c r="C62" s="3" t="s">
        <v>2</v>
      </c>
      <c r="D62" s="9">
        <f>SUM(D59:D61)</f>
        <v>1128270</v>
      </c>
      <c r="E62" s="55">
        <f>SUM(E59:E61)</f>
        <v>0</v>
      </c>
      <c r="F62" s="65">
        <f>SUM(F59:F61)</f>
        <v>70000</v>
      </c>
      <c r="G62" s="8">
        <f>G60+G61</f>
        <v>4400000</v>
      </c>
      <c r="H62" s="8"/>
      <c r="I62" s="20">
        <f>SUM(D62:G62)</f>
        <v>5598270</v>
      </c>
      <c r="J62" s="32">
        <f>SUM(I59:I61)</f>
        <v>5598270</v>
      </c>
      <c r="K62" s="11"/>
    </row>
    <row r="63" spans="2:11" ht="3.75" customHeight="1">
      <c r="B63" s="2"/>
      <c r="C63" s="31"/>
      <c r="D63" s="9"/>
      <c r="E63" s="55"/>
      <c r="F63" s="65"/>
      <c r="G63" s="30"/>
      <c r="H63" s="30"/>
      <c r="I63" s="20"/>
      <c r="K63" s="11"/>
    </row>
    <row r="64" spans="2:11" ht="37.5" customHeight="1">
      <c r="B64" s="43" t="s">
        <v>42</v>
      </c>
      <c r="C64" s="35" t="s">
        <v>50</v>
      </c>
      <c r="D64" s="33"/>
      <c r="E64" s="53">
        <v>2008</v>
      </c>
      <c r="F64" s="63">
        <v>2009</v>
      </c>
      <c r="G64" s="34">
        <v>2010</v>
      </c>
      <c r="H64" s="34">
        <v>2011</v>
      </c>
      <c r="I64" s="36" t="s">
        <v>2</v>
      </c>
      <c r="K64" s="11"/>
    </row>
    <row r="65" spans="2:11" ht="12.75">
      <c r="B65" s="44" t="s">
        <v>43</v>
      </c>
      <c r="C65" s="38" t="s">
        <v>54</v>
      </c>
      <c r="D65" s="5">
        <v>171918</v>
      </c>
      <c r="E65" s="54"/>
      <c r="F65" s="64">
        <v>564000</v>
      </c>
      <c r="G65" s="6">
        <v>0</v>
      </c>
      <c r="H65" s="6"/>
      <c r="I65" s="5">
        <f>F65+E65+D65+G65</f>
        <v>735918</v>
      </c>
      <c r="J65" s="32">
        <f>D65+E65</f>
        <v>171918</v>
      </c>
      <c r="K65" s="11"/>
    </row>
    <row r="66" spans="2:11" ht="12.75">
      <c r="B66" s="44" t="s">
        <v>44</v>
      </c>
      <c r="C66" s="38" t="s">
        <v>63</v>
      </c>
      <c r="D66" s="5"/>
      <c r="E66" s="54"/>
      <c r="F66" s="64">
        <v>5000000</v>
      </c>
      <c r="G66" s="6"/>
      <c r="H66" s="6"/>
      <c r="I66" s="5">
        <f>F66+E66+D66+G66</f>
        <v>5000000</v>
      </c>
      <c r="K66" s="11"/>
    </row>
    <row r="67" spans="2:11" ht="12.75">
      <c r="B67" s="1"/>
      <c r="C67" s="3" t="s">
        <v>2</v>
      </c>
      <c r="D67" s="8">
        <f>SUM(D65:D66)</f>
        <v>171918</v>
      </c>
      <c r="E67" s="56">
        <f>SUM(E65:E66)</f>
        <v>0</v>
      </c>
      <c r="F67" s="66">
        <f>SUM(F65:F66)</f>
        <v>5564000</v>
      </c>
      <c r="G67" s="8">
        <v>0</v>
      </c>
      <c r="H67" s="8"/>
      <c r="I67" s="20">
        <f>SUM(I65:I66)</f>
        <v>5735918</v>
      </c>
      <c r="J67" s="32">
        <f>SUM(D67:G67)</f>
        <v>5735918</v>
      </c>
      <c r="K67" s="11"/>
    </row>
    <row r="68" spans="2:11" ht="4.5" customHeight="1">
      <c r="B68" s="46"/>
      <c r="C68" s="47"/>
      <c r="D68" s="48"/>
      <c r="E68" s="48"/>
      <c r="F68" s="48"/>
      <c r="G68" s="48"/>
      <c r="H68" s="48"/>
      <c r="I68" s="49"/>
      <c r="K68" s="11"/>
    </row>
    <row r="69" spans="2:11" ht="24" customHeight="1">
      <c r="B69" s="2"/>
      <c r="C69" s="50" t="s">
        <v>64</v>
      </c>
      <c r="D69" s="22"/>
      <c r="E69" s="58">
        <v>2008</v>
      </c>
      <c r="F69" s="67">
        <v>2009</v>
      </c>
      <c r="G69" s="22">
        <v>2010</v>
      </c>
      <c r="H69" s="34">
        <v>2011</v>
      </c>
      <c r="I69" s="23" t="s">
        <v>2</v>
      </c>
      <c r="K69" s="11"/>
    </row>
    <row r="70" spans="2:11" ht="14.25" customHeight="1">
      <c r="B70" s="2" t="s">
        <v>61</v>
      </c>
      <c r="C70" s="38" t="s">
        <v>54</v>
      </c>
      <c r="D70" s="52">
        <v>13882</v>
      </c>
      <c r="E70" s="59">
        <v>0</v>
      </c>
      <c r="F70" s="68">
        <v>0</v>
      </c>
      <c r="G70" s="17">
        <v>0</v>
      </c>
      <c r="H70" s="17"/>
      <c r="I70" s="17">
        <f>G70+F70+E70+D70</f>
        <v>13882</v>
      </c>
      <c r="K70" s="11"/>
    </row>
    <row r="71" spans="2:11" ht="11.25" customHeight="1">
      <c r="B71" s="2"/>
      <c r="C71" s="3" t="s">
        <v>2</v>
      </c>
      <c r="D71" s="25">
        <f>D70</f>
        <v>13882</v>
      </c>
      <c r="E71" s="60">
        <f>E70</f>
        <v>0</v>
      </c>
      <c r="F71" s="69">
        <f>F70</f>
        <v>0</v>
      </c>
      <c r="G71" s="25">
        <f>G70</f>
        <v>0</v>
      </c>
      <c r="H71" s="25"/>
      <c r="I71" s="24">
        <f>I70</f>
        <v>13882</v>
      </c>
      <c r="K71" s="11"/>
    </row>
    <row r="72" spans="2:11" ht="6.75" customHeight="1">
      <c r="B72" s="2"/>
      <c r="C72" s="3"/>
      <c r="D72" s="16"/>
      <c r="E72" s="61"/>
      <c r="F72" s="70"/>
      <c r="G72" s="16"/>
      <c r="H72" s="16"/>
      <c r="I72" s="16"/>
      <c r="K72" s="11"/>
    </row>
    <row r="73" spans="2:11" ht="15">
      <c r="B73" s="76" t="s">
        <v>66</v>
      </c>
      <c r="C73" s="77"/>
      <c r="D73" s="18">
        <f aca="true" t="shared" si="1" ref="D73:I73">D71+D67+D62+D55+D49+D43+D38+D32+D26+D20+D14</f>
        <v>2064610</v>
      </c>
      <c r="E73" s="62">
        <f t="shared" si="1"/>
        <v>0</v>
      </c>
      <c r="F73" s="71">
        <f t="shared" si="1"/>
        <v>6855740</v>
      </c>
      <c r="G73" s="18">
        <f t="shared" si="1"/>
        <v>32823500</v>
      </c>
      <c r="H73" s="18">
        <f t="shared" si="1"/>
        <v>11000000</v>
      </c>
      <c r="I73" s="18">
        <f t="shared" si="1"/>
        <v>52743850</v>
      </c>
      <c r="J73" s="32">
        <f>D73+E73+F73+G73+H73</f>
        <v>52743850</v>
      </c>
      <c r="K73" s="11"/>
    </row>
    <row r="74" spans="2:11" ht="11.25" customHeight="1">
      <c r="B74" s="12"/>
      <c r="C74" s="19" t="s">
        <v>52</v>
      </c>
      <c r="D74" s="14"/>
      <c r="E74" s="14"/>
      <c r="F74" s="14"/>
      <c r="G74" s="14"/>
      <c r="H74" s="14"/>
      <c r="I74" s="15"/>
      <c r="K74" s="11"/>
    </row>
    <row r="75" spans="2:11" ht="13.5" customHeight="1">
      <c r="B75" s="12"/>
      <c r="C75" s="41" t="s">
        <v>57</v>
      </c>
      <c r="D75" s="16">
        <f>D73</f>
        <v>2064610</v>
      </c>
      <c r="E75" s="61">
        <f>E11+E17+E23+E29+E35+E40+E46+E52+E59+E65+E70+E66</f>
        <v>0</v>
      </c>
      <c r="F75" s="70">
        <f>F11+F17+F23+F29+F35+F40+F46+F52+F59+F65+F70+F66</f>
        <v>6855740</v>
      </c>
      <c r="G75" s="16">
        <f>G11+G17+G23+G29+G35+G40+G46+G52+G59+G65+G70+G66</f>
        <v>230000</v>
      </c>
      <c r="H75" s="16">
        <f>H11+H17+H23+H29+H35+H40+H46+H52+H59+H65+H70+H66</f>
        <v>0</v>
      </c>
      <c r="I75" s="16">
        <f>I11+I17+I23+I29+I35+I40+I46+I52+I59+I65+I70+I66</f>
        <v>9150350</v>
      </c>
      <c r="J75" s="32">
        <f>D75+E75+F75+G75</f>
        <v>9150350</v>
      </c>
      <c r="K75" s="11">
        <f>I75-J75</f>
        <v>0</v>
      </c>
    </row>
    <row r="76" spans="2:11" ht="12" customHeight="1">
      <c r="B76" s="12"/>
      <c r="C76" s="41" t="s">
        <v>65</v>
      </c>
      <c r="D76" s="16"/>
      <c r="E76" s="61"/>
      <c r="F76" s="70">
        <v>5000000</v>
      </c>
      <c r="G76" s="16"/>
      <c r="H76" s="16"/>
      <c r="I76" s="16"/>
      <c r="J76" s="32"/>
      <c r="K76" s="11"/>
    </row>
    <row r="77" spans="2:11" ht="28.5" customHeight="1">
      <c r="B77" s="12"/>
      <c r="C77" s="42" t="s">
        <v>58</v>
      </c>
      <c r="D77" s="16"/>
      <c r="E77" s="61">
        <f>E12+E18+E24+E30+E41+E47+E53+E60</f>
        <v>0</v>
      </c>
      <c r="F77" s="70">
        <f>F12+F18+F24+F30+F41+F47+F53+F60</f>
        <v>0</v>
      </c>
      <c r="G77" s="16">
        <f>G12+G18+G24+G30+G41+G47+G53+G60+G36</f>
        <v>30230000</v>
      </c>
      <c r="H77" s="16">
        <f>H12+H18+H24+H30+H41+H47+H53+H60+H36</f>
        <v>10000000</v>
      </c>
      <c r="I77" s="16">
        <f>I12+I18+I24+I30+I41+I47+I53+I60+I36</f>
        <v>40230000</v>
      </c>
      <c r="K77" s="11"/>
    </row>
    <row r="78" spans="2:11" ht="13.5" customHeight="1">
      <c r="B78" s="12"/>
      <c r="C78" s="41" t="s">
        <v>59</v>
      </c>
      <c r="D78" s="16"/>
      <c r="E78" s="61">
        <f>E13+E19+E25+E31+E37+E42+E48+E54+E61</f>
        <v>0</v>
      </c>
      <c r="F78" s="70">
        <f>F13+F19+F25+F31+F37+F42+F48+F54+F61</f>
        <v>0</v>
      </c>
      <c r="G78" s="16">
        <f>G13+G19+G25+G31+G37+G42+G48+G54+G61</f>
        <v>2363500</v>
      </c>
      <c r="H78" s="16">
        <f>H13+H19+H25+H31+H37+H42+H48+H54+H61</f>
        <v>1000000</v>
      </c>
      <c r="I78" s="16">
        <f>I13+I19+I25+I31+I37+I42+I48+I54+I61</f>
        <v>3363500</v>
      </c>
      <c r="K78" s="11"/>
    </row>
    <row r="79" spans="2:11" ht="14.25">
      <c r="B79" s="12"/>
      <c r="C79" s="21" t="s">
        <v>53</v>
      </c>
      <c r="D79" s="16">
        <f>SUM(D75:D78)</f>
        <v>2064610</v>
      </c>
      <c r="E79" s="61">
        <f>SUM(E75:E78)</f>
        <v>0</v>
      </c>
      <c r="F79" s="70">
        <f>F75</f>
        <v>6855740</v>
      </c>
      <c r="G79" s="16">
        <f>SUM(G75:G78)</f>
        <v>32823500</v>
      </c>
      <c r="H79" s="16">
        <f>SUM(H75:H78)</f>
        <v>11000000</v>
      </c>
      <c r="I79" s="16">
        <f>SUM(I75:I78)</f>
        <v>52743850</v>
      </c>
      <c r="J79" s="32">
        <f>D79+E79+F79+G79</f>
        <v>41743850</v>
      </c>
      <c r="K79" s="11">
        <f>I73-I79</f>
        <v>0</v>
      </c>
    </row>
    <row r="80" spans="2:11" ht="14.25">
      <c r="B80" s="12"/>
      <c r="C80" s="39"/>
      <c r="D80" s="40"/>
      <c r="E80" s="40"/>
      <c r="F80" s="40"/>
      <c r="G80" s="40"/>
      <c r="H80" s="40"/>
      <c r="I80" s="40"/>
      <c r="J80" s="32"/>
      <c r="K80" s="11"/>
    </row>
    <row r="81" spans="2:11" ht="12.75">
      <c r="B81" s="12"/>
      <c r="C81" s="13"/>
      <c r="D81" s="27"/>
      <c r="E81" s="27"/>
      <c r="F81" s="27"/>
      <c r="G81" s="27"/>
      <c r="H81" s="27"/>
      <c r="I81" s="27"/>
      <c r="K81" s="11"/>
    </row>
    <row r="82" spans="2:11" ht="12.75">
      <c r="B82" s="12"/>
      <c r="C82" s="13"/>
      <c r="D82" s="26"/>
      <c r="E82" s="26"/>
      <c r="F82" s="26"/>
      <c r="G82" s="26"/>
      <c r="H82" s="26"/>
      <c r="I82" s="26"/>
      <c r="K82" s="11"/>
    </row>
    <row r="83" spans="2:11" ht="12.75">
      <c r="B83" s="12"/>
      <c r="C83" s="13"/>
      <c r="D83" s="14"/>
      <c r="E83" s="14"/>
      <c r="F83" s="14"/>
      <c r="G83" s="14"/>
      <c r="H83" s="14"/>
      <c r="I83" s="15"/>
      <c r="K83" s="11"/>
    </row>
    <row r="84" spans="2:11" ht="12.75">
      <c r="B84" s="12"/>
      <c r="C84" s="13"/>
      <c r="D84" s="14"/>
      <c r="E84" s="14"/>
      <c r="F84" s="14"/>
      <c r="G84" s="14"/>
      <c r="H84" s="14"/>
      <c r="I84" s="15"/>
      <c r="K84" s="11"/>
    </row>
    <row r="85" spans="2:11" ht="12.75">
      <c r="B85" s="12"/>
      <c r="C85" s="13"/>
      <c r="D85" s="14"/>
      <c r="E85" s="14"/>
      <c r="F85" s="14"/>
      <c r="G85" s="14"/>
      <c r="H85" s="14"/>
      <c r="I85" s="15"/>
      <c r="K85" s="11"/>
    </row>
    <row r="86" spans="2:11" ht="12.75">
      <c r="B86" s="12"/>
      <c r="C86" s="13"/>
      <c r="D86" s="14"/>
      <c r="E86" s="14"/>
      <c r="F86" s="14"/>
      <c r="G86" s="14"/>
      <c r="H86" s="14"/>
      <c r="I86" s="15"/>
      <c r="K86" s="11"/>
    </row>
    <row r="87" spans="2:11" ht="12.75">
      <c r="B87" s="12"/>
      <c r="C87" s="13"/>
      <c r="D87" s="14"/>
      <c r="E87" s="14"/>
      <c r="F87" s="14"/>
      <c r="G87" s="14"/>
      <c r="H87" s="14"/>
      <c r="I87" s="15"/>
      <c r="K87" s="11"/>
    </row>
  </sheetData>
  <mergeCells count="10">
    <mergeCell ref="E9:H9"/>
    <mergeCell ref="B73:C73"/>
    <mergeCell ref="B5:I7"/>
    <mergeCell ref="B57:B58"/>
    <mergeCell ref="C57:C58"/>
    <mergeCell ref="D57:D58"/>
    <mergeCell ref="E57:E58"/>
    <mergeCell ref="F57:F58"/>
    <mergeCell ref="G57:G58"/>
    <mergeCell ref="I57:I58"/>
  </mergeCells>
  <printOptions/>
  <pageMargins left="0.56" right="0.12" top="0.15" bottom="0.18" header="0.12" footer="0.15"/>
  <pageSetup horizontalDpi="300" verticalDpi="300" orientation="landscape" paperSize="9" r:id="rId1"/>
  <rowBreaks count="2" manualBreakCount="2">
    <brk id="38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2008-11-17T09:34:29Z</cp:lastPrinted>
  <dcterms:created xsi:type="dcterms:W3CDTF">2005-03-06T09:07:58Z</dcterms:created>
  <dcterms:modified xsi:type="dcterms:W3CDTF">2008-12-18T07:04:56Z</dcterms:modified>
  <cp:category/>
  <cp:version/>
  <cp:contentType/>
  <cp:contentStatus/>
</cp:coreProperties>
</file>