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<sst xmlns="http://schemas.openxmlformats.org/spreadsheetml/2006/main" count="77" uniqueCount="67">
  <si>
    <t>§</t>
  </si>
  <si>
    <t>Dział</t>
  </si>
  <si>
    <t>Rozdział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</si>
  <si>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</si>
  <si>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</si>
  <si>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</si>
  <si>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</si>
  <si>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</si>
  <si>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</si>
  <si>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 xml:space="preserve">RAZEM </t>
  </si>
  <si>
    <t>Bieżąca działalność</t>
  </si>
  <si>
    <t>Miasto Stołeczne Warszawa</t>
  </si>
  <si>
    <t>RAZEM dotacje celowe</t>
  </si>
  <si>
    <t>OGÓŁEM DOTACJE</t>
  </si>
  <si>
    <t>Udział w kosztach wspólnego biletu - ZTM</t>
  </si>
  <si>
    <t>celowej</t>
  </si>
  <si>
    <t>Załącznik nr 1</t>
  </si>
  <si>
    <t>Lp.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</si>
  <si>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</si>
  <si>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</si>
  <si>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</si>
  <si>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</si>
  <si>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przedmiotowej</t>
  </si>
  <si>
    <t xml:space="preserve">Działania profilaktyczne i socjoterepeut na rzecz społeczości gminy </t>
  </si>
  <si>
    <t>Prowadzenie zajęć rekreacyjno-sportowych i szkoleniowych w zakresie kultury fizycznej, organizacja i obsługa zawodów sportowych oraz masowych imprez rekreacyjnych dla społeczności z terenu gminy</t>
  </si>
  <si>
    <t>Razem dotacje dla jednostek nie należących do sektora finansów publicznych</t>
  </si>
  <si>
    <t>Razem dotacje -</t>
  </si>
  <si>
    <t>010</t>
  </si>
  <si>
    <t>01008</t>
  </si>
  <si>
    <t>Konserwacja rowów melioracyjnych</t>
  </si>
  <si>
    <t>Pozostałe dotacje  dotyczą wydatków bieżących</t>
  </si>
  <si>
    <t>Rady Gminy Lesznowola</t>
  </si>
  <si>
    <t>Upowszechnianie turystyki krajoznawczej z elementami rekreacji ruchowej dla osób dorosłych z terenu gminy</t>
  </si>
  <si>
    <t>Plan</t>
  </si>
  <si>
    <t>Plan po zmianach</t>
  </si>
  <si>
    <t>RAZEM dotacje podmiotowe</t>
  </si>
  <si>
    <t xml:space="preserve">Plan </t>
  </si>
  <si>
    <t>Niepubliczne  szkoły podstawowe (trzy)</t>
  </si>
  <si>
    <t>Niepubliczne oddziały przedszkolne (trzy)</t>
  </si>
  <si>
    <t>Niepubliczne przedszkola  (piętnaście)</t>
  </si>
  <si>
    <t>Dotacja dla Spółek Wodnych w oparciu o Uchwałę Rady Gminy</t>
  </si>
  <si>
    <t>2830</t>
  </si>
  <si>
    <t>Niepubliczne punkty przedszkolne (cztery )</t>
  </si>
  <si>
    <t>Wspieranie kultury i ochrony dziedzictwa narodowego w ramach integracji społecznej dotyczącej m.in. zakresu historii, teatru, piosenki  itp.</t>
  </si>
  <si>
    <t>Niepubliczne przedszkola</t>
  </si>
  <si>
    <t>Prowadzone przez osobę prawną</t>
  </si>
  <si>
    <t>Zmiany</t>
  </si>
  <si>
    <t>Niepubliczne żłobki (siedem)</t>
  </si>
  <si>
    <t>Niepubliczne klubiki</t>
  </si>
  <si>
    <t>Niepubliczne przedszkola -niepełnosprawni</t>
  </si>
  <si>
    <t>Niepubliczne gimnazjum</t>
  </si>
  <si>
    <t>Niepubliczne szkoły podstawowe -niepełnosprawni</t>
  </si>
  <si>
    <t>Publiczna szkoła podstawowa</t>
  </si>
  <si>
    <t>Wczesne wspomaganie rozwoju dziecka</t>
  </si>
  <si>
    <t>Gminy</t>
  </si>
  <si>
    <t>Za dzieci z gminy Lesznowola uczęszczające do niepublicznych przedszkoli na terenie innych gmin</t>
  </si>
  <si>
    <t>Komenda Wojewódzka Policji</t>
  </si>
  <si>
    <t>Nagrody dla pracowników Komisariatu Policji w Lesznowoli</t>
  </si>
  <si>
    <t xml:space="preserve">Dotacje planowane  w 2018 roku z budżetu gminy podmiotom należącym i nie należącym do sektora finansów publicznych                                                                                        </t>
  </si>
  <si>
    <t>Publiczne szkoła podstawowa</t>
  </si>
  <si>
    <t xml:space="preserve">Samorząd Województwa Mazowieckiego </t>
  </si>
  <si>
    <t>"Budowa sygnalizacji świetlnej w ciągu drogi wojewódzkiej nr 721 (skrzyżowanie ul. Słonecznej i Szkolnej w miejscowości Lesznowola - etap II) - rozbudowa skrzyżowania drogi wojewódzkiej Nr 721   (ul. Słoneczna)   z drogą powiatową nr 2843 W   (ul. Szkolna)"</t>
  </si>
  <si>
    <t>Regionalne partnerstwo samorządów Mazowsza dla aktywiazacji społeczeństwa informacyjnego  w zakresie e-administracji i geoinformacji</t>
  </si>
  <si>
    <t>Budowa nowego przebiegu drogi wojewódzkiej nr 721 na odcinku od drogi krajowej nr 7 do skrzyżowania drogi wojewódzkiej nr 721 z ul. Mleczarską w Piasecznie</t>
  </si>
  <si>
    <t xml:space="preserve">Plan w pozycjach 3 i 4   dotyczy wydatków majątkowych </t>
  </si>
  <si>
    <t>z dnia  19 grudnia 2017r.</t>
  </si>
  <si>
    <t>do Uchwały  Nr 559/XXXIII/2017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</si>
</sst>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sz val="11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sz val="7"/>
      <name val="Cambria"/>
      <family val="1"/>
    </font>
    <font>
      <b/>
      <sz val="9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5"/>
      <name val="Cambria"/>
      <family val="1"/>
    </font>
    <font>
      <b/>
      <sz val="7"/>
      <name val="Cambria"/>
      <family val="1"/>
    </font>
    <font>
      <b/>
      <sz val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/>
    </xf>
    <xf numFmtId="1" fontId="25" fillId="33" borderId="12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3" fontId="25" fillId="0" borderId="0" xfId="0" applyNumberFormat="1" applyFont="1" applyAlignment="1">
      <alignment vertical="center"/>
    </xf>
    <xf numFmtId="0" fontId="28" fillId="0" borderId="10" xfId="0" applyFont="1" applyBorder="1" applyAlignment="1">
      <alignment vertical="center" wrapText="1"/>
    </xf>
    <xf numFmtId="0" fontId="29" fillId="34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1" fontId="29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 quotePrefix="1">
      <alignment horizontal="center" vertical="center"/>
    </xf>
    <xf numFmtId="1" fontId="29" fillId="34" borderId="10" xfId="0" applyNumberFormat="1" applyFont="1" applyFill="1" applyBorder="1" applyAlignment="1" quotePrefix="1">
      <alignment horizontal="center" vertical="center"/>
    </xf>
    <xf numFmtId="0" fontId="25" fillId="34" borderId="10" xfId="0" applyFont="1" applyFill="1" applyBorder="1" applyAlignment="1">
      <alignment vertical="center"/>
    </xf>
    <xf numFmtId="0" fontId="25" fillId="4" borderId="10" xfId="0" applyFont="1" applyFill="1" applyBorder="1" applyAlignment="1">
      <alignment vertical="center"/>
    </xf>
    <xf numFmtId="0" fontId="25" fillId="6" borderId="10" xfId="0" applyFont="1" applyFill="1" applyBorder="1" applyAlignment="1">
      <alignment vertical="center"/>
    </xf>
    <xf numFmtId="3" fontId="2" fillId="6" borderId="12" xfId="0" applyNumberFormat="1" applyFont="1" applyFill="1" applyBorder="1" applyAlignment="1">
      <alignment vertical="center"/>
    </xf>
    <xf numFmtId="0" fontId="25" fillId="6" borderId="12" xfId="0" applyFont="1" applyFill="1" applyBorder="1" applyAlignment="1">
      <alignment vertical="center"/>
    </xf>
    <xf numFmtId="3" fontId="29" fillId="4" borderId="10" xfId="0" applyNumberFormat="1" applyFont="1" applyFill="1" applyBorder="1" applyAlignment="1">
      <alignment vertical="center"/>
    </xf>
    <xf numFmtId="0" fontId="26" fillId="4" borderId="10" xfId="0" applyFont="1" applyFill="1" applyBorder="1" applyAlignment="1">
      <alignment vertical="center"/>
    </xf>
    <xf numFmtId="0" fontId="25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3" fontId="29" fillId="35" borderId="10" xfId="0" applyNumberFormat="1" applyFont="1" applyFill="1" applyBorder="1" applyAlignment="1">
      <alignment vertical="center"/>
    </xf>
    <xf numFmtId="3" fontId="27" fillId="0" borderId="11" xfId="0" applyNumberFormat="1" applyFont="1" applyBorder="1" applyAlignment="1">
      <alignment vertical="center"/>
    </xf>
    <xf numFmtId="0" fontId="27" fillId="34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 quotePrefix="1">
      <alignment horizontal="center" vertical="center"/>
    </xf>
    <xf numFmtId="3" fontId="29" fillId="34" borderId="10" xfId="0" applyNumberFormat="1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left" vertical="center" wrapText="1"/>
    </xf>
    <xf numFmtId="0" fontId="29" fillId="34" borderId="10" xfId="0" applyFont="1" applyFill="1" applyBorder="1" applyAlignment="1">
      <alignment vertical="center"/>
    </xf>
    <xf numFmtId="3" fontId="29" fillId="34" borderId="10" xfId="0" applyNumberFormat="1" applyFont="1" applyFill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25" fillId="36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1" fillId="0" borderId="14" xfId="0" applyFont="1" applyBorder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25" fillId="34" borderId="10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1" fontId="25" fillId="33" borderId="10" xfId="0" applyNumberFormat="1" applyFont="1" applyFill="1" applyBorder="1" applyAlignment="1" quotePrefix="1">
      <alignment horizontal="center" vertical="center"/>
    </xf>
    <xf numFmtId="0" fontId="25" fillId="0" borderId="0" xfId="0" applyFont="1" applyAlignment="1">
      <alignment vertical="center"/>
    </xf>
    <xf numFmtId="1" fontId="27" fillId="33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7" fillId="33" borderId="15" xfId="0" applyNumberFormat="1" applyFont="1" applyFill="1" applyBorder="1" applyAlignment="1">
      <alignment horizontal="center" vertical="center"/>
    </xf>
    <xf numFmtId="0" fontId="25" fillId="0" borderId="15" xfId="0" applyFont="1" applyBorder="1" applyAlignment="1">
      <alignment vertical="center"/>
    </xf>
    <xf numFmtId="1" fontId="25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7" fillId="36" borderId="17" xfId="0" applyFont="1" applyFill="1" applyBorder="1" applyAlignment="1">
      <alignment vertical="center"/>
    </xf>
    <xf numFmtId="1" fontId="27" fillId="36" borderId="17" xfId="0" applyNumberFormat="1" applyFont="1" applyFill="1" applyBorder="1" applyAlignment="1">
      <alignment horizontal="center" vertical="center"/>
    </xf>
    <xf numFmtId="0" fontId="27" fillId="36" borderId="17" xfId="0" applyFont="1" applyFill="1" applyBorder="1" applyAlignment="1">
      <alignment vertical="center" wrapText="1"/>
    </xf>
    <xf numFmtId="3" fontId="27" fillId="36" borderId="17" xfId="0" applyNumberFormat="1" applyFont="1" applyFill="1" applyBorder="1" applyAlignment="1">
      <alignment vertical="center"/>
    </xf>
    <xf numFmtId="0" fontId="27" fillId="36" borderId="17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vertical="center" wrapText="1"/>
    </xf>
    <xf numFmtId="1" fontId="25" fillId="36" borderId="10" xfId="0" applyNumberFormat="1" applyFont="1" applyFill="1" applyBorder="1" applyAlignment="1" quotePrefix="1">
      <alignment horizontal="center" vertical="center"/>
    </xf>
    <xf numFmtId="1" fontId="27" fillId="36" borderId="10" xfId="0" applyNumberFormat="1" applyFont="1" applyFill="1" applyBorder="1" applyAlignment="1" quotePrefix="1">
      <alignment horizontal="center" vertical="center"/>
    </xf>
    <xf numFmtId="0" fontId="27" fillId="36" borderId="10" xfId="0" applyFont="1" applyFill="1" applyBorder="1" applyAlignment="1">
      <alignment horizontal="left" vertical="center" wrapText="1"/>
    </xf>
    <xf numFmtId="0" fontId="25" fillId="36" borderId="17" xfId="0" applyFont="1" applyFill="1" applyBorder="1" applyAlignment="1">
      <alignment horizontal="center" vertical="center"/>
    </xf>
    <xf numFmtId="3" fontId="31" fillId="0" borderId="16" xfId="0" applyNumberFormat="1" applyFont="1" applyBorder="1" applyAlignment="1">
      <alignment vertical="center"/>
    </xf>
    <xf numFmtId="0" fontId="25" fillId="36" borderId="10" xfId="0" applyFont="1" applyFill="1" applyBorder="1" applyAlignment="1">
      <alignment horizontal="left" vertical="center" wrapText="1"/>
    </xf>
    <xf numFmtId="3" fontId="29" fillId="8" borderId="10" xfId="0" applyNumberFormat="1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5" fillId="8" borderId="10" xfId="0" applyFont="1" applyFill="1" applyBorder="1" applyAlignment="1">
      <alignment vertical="center"/>
    </xf>
    <xf numFmtId="3" fontId="27" fillId="36" borderId="10" xfId="0" applyNumberFormat="1" applyFont="1" applyFill="1" applyBorder="1" applyAlignment="1">
      <alignment vertical="center" wrapText="1"/>
    </xf>
    <xf numFmtId="3" fontId="27" fillId="36" borderId="10" xfId="0" applyNumberFormat="1" applyFont="1" applyFill="1" applyBorder="1" applyAlignment="1" quotePrefix="1">
      <alignment horizontal="center" vertical="center"/>
    </xf>
    <xf numFmtId="3" fontId="27" fillId="0" borderId="16" xfId="0" applyNumberFormat="1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" fillId="35" borderId="16" xfId="0" applyNumberFormat="1" applyFont="1" applyFill="1" applyBorder="1" applyAlignment="1">
      <alignment vertical="center"/>
    </xf>
    <xf numFmtId="0" fontId="2" fillId="35" borderId="16" xfId="0" applyFont="1" applyFill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27" fillId="36" borderId="18" xfId="0" applyFont="1" applyFill="1" applyBorder="1" applyAlignment="1">
      <alignment vertical="center"/>
    </xf>
    <xf numFmtId="3" fontId="29" fillId="4" borderId="16" xfId="0" applyNumberFormat="1" applyFont="1" applyFill="1" applyBorder="1" applyAlignment="1">
      <alignment vertical="center"/>
    </xf>
    <xf numFmtId="3" fontId="27" fillId="0" borderId="19" xfId="0" applyNumberFormat="1" applyFont="1" applyBorder="1" applyAlignment="1">
      <alignment vertical="center"/>
    </xf>
    <xf numFmtId="3" fontId="29" fillId="34" borderId="16" xfId="0" applyNumberFormat="1" applyFont="1" applyFill="1" applyBorder="1" applyAlignment="1">
      <alignment vertical="center"/>
    </xf>
    <xf numFmtId="3" fontId="2" fillId="34" borderId="16" xfId="0" applyNumberFormat="1" applyFont="1" applyFill="1" applyBorder="1" applyAlignment="1">
      <alignment vertical="center"/>
    </xf>
    <xf numFmtId="3" fontId="25" fillId="36" borderId="16" xfId="0" applyNumberFormat="1" applyFont="1" applyFill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3" fontId="2" fillId="6" borderId="21" xfId="0" applyNumberFormat="1" applyFont="1" applyFill="1" applyBorder="1" applyAlignment="1">
      <alignment vertical="center"/>
    </xf>
    <xf numFmtId="3" fontId="27" fillId="36" borderId="17" xfId="0" applyNumberFormat="1" applyFont="1" applyFill="1" applyBorder="1" applyAlignment="1">
      <alignment vertical="center"/>
    </xf>
    <xf numFmtId="0" fontId="25" fillId="36" borderId="10" xfId="0" applyFont="1" applyFill="1" applyBorder="1" applyAlignment="1">
      <alignment horizontal="center" vertical="center"/>
    </xf>
    <xf numFmtId="0" fontId="25" fillId="36" borderId="17" xfId="0" applyFont="1" applyFill="1" applyBorder="1" applyAlignment="1">
      <alignment horizontal="center" vertical="center"/>
    </xf>
    <xf numFmtId="0" fontId="27" fillId="36" borderId="17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vertical="center" wrapText="1"/>
    </xf>
    <xf numFmtId="3" fontId="27" fillId="36" borderId="18" xfId="0" applyNumberFormat="1" applyFont="1" applyFill="1" applyBorder="1" applyAlignment="1">
      <alignment vertical="center"/>
    </xf>
    <xf numFmtId="3" fontId="27" fillId="36" borderId="17" xfId="0" applyNumberFormat="1" applyFont="1" applyFill="1" applyBorder="1" applyAlignment="1">
      <alignment vertical="center"/>
    </xf>
    <xf numFmtId="0" fontId="27" fillId="36" borderId="18" xfId="0" applyFont="1" applyFill="1" applyBorder="1" applyAlignment="1">
      <alignment horizontal="center" vertical="center"/>
    </xf>
    <xf numFmtId="3" fontId="27" fillId="36" borderId="17" xfId="0" applyNumberFormat="1" applyFont="1" applyFill="1" applyBorder="1" applyAlignment="1">
      <alignment horizontal="right" vertical="center"/>
    </xf>
    <xf numFmtId="1" fontId="27" fillId="36" borderId="17" xfId="0" applyNumberFormat="1" applyFont="1" applyFill="1" applyBorder="1" applyAlignment="1">
      <alignment horizontal="center" vertical="center"/>
    </xf>
    <xf numFmtId="0" fontId="27" fillId="36" borderId="17" xfId="0" applyFont="1" applyFill="1" applyBorder="1" applyAlignment="1">
      <alignment horizontal="left" vertical="center" wrapText="1"/>
    </xf>
    <xf numFmtId="0" fontId="27" fillId="36" borderId="17" xfId="0" applyFont="1" applyFill="1" applyBorder="1" applyAlignment="1">
      <alignment vertical="center" wrapText="1"/>
    </xf>
    <xf numFmtId="0" fontId="27" fillId="36" borderId="10" xfId="0" applyFont="1" applyFill="1" applyBorder="1" applyAlignment="1">
      <alignment horizontal="center" vertical="center"/>
    </xf>
    <xf numFmtId="0" fontId="27" fillId="36" borderId="10" xfId="0" applyFont="1" applyFill="1" applyBorder="1" applyAlignment="1">
      <alignment vertical="center" wrapText="1"/>
    </xf>
    <xf numFmtId="3" fontId="27" fillId="36" borderId="10" xfId="0" applyNumberFormat="1" applyFont="1" applyFill="1" applyBorder="1" applyAlignment="1">
      <alignment vertical="center"/>
    </xf>
    <xf numFmtId="0" fontId="27" fillId="36" borderId="16" xfId="0" applyFont="1" applyFill="1" applyBorder="1" applyAlignment="1">
      <alignment vertical="center"/>
    </xf>
    <xf numFmtId="0" fontId="27" fillId="36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vertical="center" wrapText="1"/>
    </xf>
    <xf numFmtId="3" fontId="31" fillId="0" borderId="0" xfId="0" applyNumberFormat="1" applyFont="1" applyBorder="1" applyAlignment="1">
      <alignment vertical="center"/>
    </xf>
    <xf numFmtId="3" fontId="2" fillId="36" borderId="16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6" xfId="0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3" fontId="31" fillId="0" borderId="13" xfId="0" applyNumberFormat="1" applyFont="1" applyBorder="1" applyAlignment="1">
      <alignment vertical="center"/>
    </xf>
    <xf numFmtId="0" fontId="25" fillId="36" borderId="10" xfId="0" applyFont="1" applyFill="1" applyBorder="1" applyAlignment="1">
      <alignment vertical="center" wrapText="1"/>
    </xf>
    <xf numFmtId="3" fontId="29" fillId="35" borderId="16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29" fillId="0" borderId="16" xfId="0" applyNumberFormat="1" applyFont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33" fillId="34" borderId="10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 wrapText="1"/>
    </xf>
    <xf numFmtId="0" fontId="33" fillId="34" borderId="16" xfId="0" applyFont="1" applyFill="1" applyBorder="1" applyAlignment="1">
      <alignment horizontal="center" vertical="center"/>
    </xf>
    <xf numFmtId="3" fontId="6" fillId="36" borderId="17" xfId="0" applyNumberFormat="1" applyFont="1" applyFill="1" applyBorder="1" applyAlignment="1">
      <alignment vertical="center"/>
    </xf>
    <xf numFmtId="0" fontId="6" fillId="0" borderId="15" xfId="0" applyFont="1" applyBorder="1" applyAlignment="1">
      <alignment horizontal="left" vertical="center" wrapText="1"/>
    </xf>
    <xf numFmtId="0" fontId="27" fillId="33" borderId="10" xfId="0" applyFont="1" applyFill="1" applyBorder="1" applyAlignment="1" quotePrefix="1">
      <alignment horizontal="center" vertical="center"/>
    </xf>
    <xf numFmtId="3" fontId="30" fillId="0" borderId="0" xfId="0" applyNumberFormat="1" applyFont="1" applyBorder="1" applyAlignment="1">
      <alignment vertical="center"/>
    </xf>
    <xf numFmtId="0" fontId="25" fillId="33" borderId="10" xfId="0" applyFont="1" applyFill="1" applyBorder="1" applyAlignment="1">
      <alignment horizontal="center" vertical="center"/>
    </xf>
    <xf numFmtId="3" fontId="29" fillId="0" borderId="10" xfId="0" applyNumberFormat="1" applyFont="1" applyBorder="1" applyAlignment="1">
      <alignment vertical="center"/>
    </xf>
    <xf numFmtId="0" fontId="25" fillId="34" borderId="12" xfId="0" applyFont="1" applyFill="1" applyBorder="1" applyAlignment="1">
      <alignment vertical="center"/>
    </xf>
    <xf numFmtId="1" fontId="29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3" fontId="2" fillId="34" borderId="21" xfId="0" applyNumberFormat="1" applyFont="1" applyFill="1" applyBorder="1" applyAlignment="1">
      <alignment vertical="center"/>
    </xf>
    <xf numFmtId="3" fontId="29" fillId="6" borderId="12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3" fontId="29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29" fillId="34" borderId="17" xfId="0" applyFont="1" applyFill="1" applyBorder="1" applyAlignment="1">
      <alignment horizontal="center" vertical="center"/>
    </xf>
    <xf numFmtId="0" fontId="29" fillId="34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29" fillId="0" borderId="14" xfId="0" applyFont="1" applyBorder="1" applyAlignment="1">
      <alignment vertical="center" wrapText="1"/>
    </xf>
    <xf numFmtId="0" fontId="27" fillId="0" borderId="13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3" fontId="25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9" fillId="34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2" fillId="6" borderId="23" xfId="0" applyFont="1" applyFill="1" applyBorder="1" applyAlignment="1">
      <alignment vertical="center" wrapText="1"/>
    </xf>
    <xf numFmtId="0" fontId="2" fillId="6" borderId="22" xfId="0" applyFont="1" applyFill="1" applyBorder="1" applyAlignment="1">
      <alignment vertical="center" wrapText="1"/>
    </xf>
    <xf numFmtId="0" fontId="2" fillId="6" borderId="21" xfId="0" applyFont="1" applyFill="1" applyBorder="1" applyAlignment="1">
      <alignment vertical="center" wrapText="1"/>
    </xf>
    <xf numFmtId="0" fontId="25" fillId="34" borderId="17" xfId="0" applyFont="1" applyFill="1" applyBorder="1" applyAlignment="1">
      <alignment horizontal="center" vertical="center"/>
    </xf>
    <xf numFmtId="0" fontId="25" fillId="34" borderId="15" xfId="0" applyFont="1" applyFill="1" applyBorder="1" applyAlignment="1">
      <alignment horizontal="center" vertical="center"/>
    </xf>
    <xf numFmtId="0" fontId="29" fillId="34" borderId="18" xfId="0" applyFont="1" applyFill="1" applyBorder="1" applyAlignment="1">
      <alignment horizontal="center" vertical="center"/>
    </xf>
    <xf numFmtId="0" fontId="29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/>
    </xf>
    <xf numFmtId="0" fontId="34" fillId="34" borderId="10" xfId="0" applyFont="1" applyFill="1" applyBorder="1" applyAlignment="1">
      <alignment horizontal="center" vertical="center"/>
    </xf>
    <xf numFmtId="0" fontId="29" fillId="34" borderId="24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26" fillId="4" borderId="14" xfId="0" applyFont="1" applyFill="1" applyBorder="1" applyAlignment="1">
      <alignment vertical="center"/>
    </xf>
    <xf numFmtId="0" fontId="26" fillId="4" borderId="13" xfId="0" applyFont="1" applyFill="1" applyBorder="1" applyAlignment="1">
      <alignment vertical="center"/>
    </xf>
    <xf numFmtId="0" fontId="26" fillId="4" borderId="16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5" fillId="0" borderId="0" xfId="0" applyFont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6">
      <selection activeCell="N14" sqref="N14"/>
    </sheetView>
  </sheetViews>
  <sheetFormatPr defaultColWidth="9.00390625" defaultRowHeight="12.75"/>
  <cols>
    <col min="1" max="1" width="4.00390625" style="1" customWidth="1"/>
    <col min="2" max="2" width="4.75390625" style="1" customWidth="1"/>
    <col min="3" max="3" width="6.25390625" style="1" customWidth="1"/>
    <col min="4" max="4" width="5.375" style="1" customWidth="1"/>
    <col min="5" max="5" width="26.875" style="1" customWidth="1"/>
    <col min="6" max="6" width="10.00390625" style="1" customWidth="1"/>
    <col min="7" max="7" width="0.12890625" style="1" hidden="1" customWidth="1"/>
    <col min="8" max="8" width="10.375" style="1" hidden="1" customWidth="1"/>
    <col min="9" max="9" width="10.125" style="1" customWidth="1"/>
    <col min="10" max="10" width="9.125" style="1" hidden="1" customWidth="1"/>
    <col min="11" max="11" width="0.2421875" style="1" hidden="1" customWidth="1"/>
    <col min="12" max="12" width="10.375" style="1" customWidth="1"/>
    <col min="13" max="13" width="51.875" style="1" customWidth="1"/>
    <col min="14" max="15" width="9.125" style="1" customWidth="1"/>
    <col min="16" max="16" width="12.75390625" style="1" customWidth="1"/>
    <col min="17" max="16384" width="9.125" style="1" customWidth="1"/>
  </cols>
  <sheetData>
    <row r="1" spans="1:13" ht="12.75" customHeight="1">
      <c r="A1" s="2"/>
      <c r="B1" s="2"/>
      <c r="C1" s="3"/>
      <c r="D1" s="3"/>
      <c r="E1" s="3"/>
      <c r="F1" s="3"/>
      <c r="G1" s="3"/>
      <c r="H1" s="3"/>
      <c r="I1" s="4"/>
      <c r="J1" s="4"/>
      <c r="K1" s="4"/>
      <c r="L1" s="2"/>
      <c r="M1" s="4" t="s">
        <v>16</v>
      </c>
    </row>
    <row r="2" spans="1:13" ht="12.75">
      <c r="A2" s="2"/>
      <c r="B2" s="2"/>
      <c r="C2" s="2"/>
      <c r="D2" s="2"/>
      <c r="E2" s="2"/>
      <c r="F2" s="2"/>
      <c r="G2" s="123"/>
      <c r="H2" s="55"/>
      <c r="I2" s="4"/>
      <c r="J2" s="4"/>
      <c r="K2" s="4"/>
      <c r="L2" s="2"/>
      <c r="M2" s="4" t="s">
        <v>66</v>
      </c>
    </row>
    <row r="3" spans="1:13" ht="12.75">
      <c r="A3" s="2"/>
      <c r="B3" s="2"/>
      <c r="C3" s="2"/>
      <c r="D3" s="2"/>
      <c r="E3" s="2"/>
      <c r="F3" s="2"/>
      <c r="G3" s="123"/>
      <c r="H3" s="55"/>
      <c r="I3" s="4"/>
      <c r="J3" s="4"/>
      <c r="K3" s="4"/>
      <c r="L3" s="2"/>
      <c r="M3" s="4" t="s">
        <v>31</v>
      </c>
    </row>
    <row r="4" spans="1:13" ht="12.75" customHeight="1">
      <c r="A4" s="2"/>
      <c r="B4" s="2"/>
      <c r="C4" s="2"/>
      <c r="D4" s="2"/>
      <c r="E4" s="2"/>
      <c r="F4" s="2"/>
      <c r="G4" s="123"/>
      <c r="H4" s="55"/>
      <c r="I4" s="4"/>
      <c r="J4" s="4"/>
      <c r="K4" s="4"/>
      <c r="L4" s="2"/>
      <c r="M4" s="4" t="s">
        <v>65</v>
      </c>
    </row>
    <row r="5" spans="1:13" ht="1.5" customHeight="1">
      <c r="A5" s="2"/>
      <c r="B5" s="2"/>
      <c r="C5" s="2"/>
      <c r="D5" s="2"/>
      <c r="E5" s="2"/>
      <c r="F5" s="2"/>
      <c r="G5" s="123"/>
      <c r="H5" s="55"/>
      <c r="I5" s="2"/>
      <c r="J5" s="123"/>
      <c r="K5" s="55"/>
      <c r="L5" s="2"/>
      <c r="M5" s="2"/>
    </row>
    <row r="6" spans="1:13" ht="25.5" customHeight="1">
      <c r="A6" s="163" t="s">
        <v>58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</row>
    <row r="7" spans="1:13" ht="13.5" customHeight="1">
      <c r="A7" s="168" t="s">
        <v>17</v>
      </c>
      <c r="B7" s="152" t="s">
        <v>1</v>
      </c>
      <c r="C7" s="152" t="s">
        <v>2</v>
      </c>
      <c r="D7" s="152" t="s">
        <v>0</v>
      </c>
      <c r="E7" s="179" t="s">
        <v>8</v>
      </c>
      <c r="F7" s="155" t="s">
        <v>7</v>
      </c>
      <c r="G7" s="155"/>
      <c r="H7" s="155"/>
      <c r="I7" s="155"/>
      <c r="J7" s="155"/>
      <c r="K7" s="155"/>
      <c r="L7" s="155"/>
      <c r="M7" s="170" t="s">
        <v>6</v>
      </c>
    </row>
    <row r="8" spans="1:13" ht="13.5" customHeight="1">
      <c r="A8" s="169"/>
      <c r="B8" s="153"/>
      <c r="C8" s="153"/>
      <c r="D8" s="153"/>
      <c r="E8" s="180"/>
      <c r="F8" s="178" t="s">
        <v>5</v>
      </c>
      <c r="G8" s="178"/>
      <c r="H8" s="178"/>
      <c r="I8" s="161" t="s">
        <v>15</v>
      </c>
      <c r="J8" s="161"/>
      <c r="K8" s="162"/>
      <c r="L8" s="59" t="s">
        <v>22</v>
      </c>
      <c r="M8" s="171"/>
    </row>
    <row r="9" spans="1:13" ht="15" customHeight="1">
      <c r="A9" s="154"/>
      <c r="B9" s="154"/>
      <c r="C9" s="154"/>
      <c r="D9" s="154"/>
      <c r="E9" s="181"/>
      <c r="F9" s="132" t="s">
        <v>33</v>
      </c>
      <c r="G9" s="132" t="s">
        <v>46</v>
      </c>
      <c r="H9" s="133" t="s">
        <v>34</v>
      </c>
      <c r="I9" s="134" t="s">
        <v>33</v>
      </c>
      <c r="J9" s="134" t="s">
        <v>46</v>
      </c>
      <c r="K9" s="133" t="s">
        <v>34</v>
      </c>
      <c r="L9" s="133"/>
      <c r="M9" s="172"/>
    </row>
    <row r="10" spans="1:13" ht="16.5" customHeight="1">
      <c r="A10" s="5"/>
      <c r="B10" s="173" t="s">
        <v>20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5"/>
    </row>
    <row r="11" spans="1:13" ht="18" customHeight="1">
      <c r="A11" s="5">
        <v>1</v>
      </c>
      <c r="B11" s="5">
        <v>600</v>
      </c>
      <c r="C11" s="11">
        <v>60004</v>
      </c>
      <c r="D11" s="5">
        <v>2310</v>
      </c>
      <c r="E11" s="14" t="s">
        <v>11</v>
      </c>
      <c r="F11" s="15"/>
      <c r="G11" s="15"/>
      <c r="H11" s="15"/>
      <c r="I11" s="90">
        <v>1700000</v>
      </c>
      <c r="J11" s="90"/>
      <c r="K11" s="90">
        <v>1544000</v>
      </c>
      <c r="L11" s="7"/>
      <c r="M11" s="147" t="s">
        <v>18</v>
      </c>
    </row>
    <row r="12" spans="1:13" ht="15.75" customHeight="1">
      <c r="A12" s="6">
        <v>2</v>
      </c>
      <c r="B12" s="5">
        <v>600</v>
      </c>
      <c r="C12" s="11">
        <v>60004</v>
      </c>
      <c r="D12" s="5">
        <v>2310</v>
      </c>
      <c r="E12" s="14" t="s">
        <v>11</v>
      </c>
      <c r="F12" s="15"/>
      <c r="G12" s="15"/>
      <c r="H12" s="15"/>
      <c r="I12" s="90">
        <v>700000</v>
      </c>
      <c r="J12" s="90"/>
      <c r="K12" s="90">
        <v>724000</v>
      </c>
      <c r="L12" s="7"/>
      <c r="M12" s="20" t="s">
        <v>14</v>
      </c>
    </row>
    <row r="13" spans="1:13" ht="51.75" customHeight="1">
      <c r="A13" s="5">
        <v>3</v>
      </c>
      <c r="B13" s="5">
        <v>600</v>
      </c>
      <c r="C13" s="11">
        <v>60013</v>
      </c>
      <c r="D13" s="5">
        <v>6300</v>
      </c>
      <c r="E13" s="14" t="s">
        <v>60</v>
      </c>
      <c r="F13" s="15"/>
      <c r="G13" s="15"/>
      <c r="H13" s="15"/>
      <c r="I13" s="90">
        <v>593182</v>
      </c>
      <c r="J13" s="90"/>
      <c r="K13" s="90"/>
      <c r="L13" s="7"/>
      <c r="M13" s="146" t="s">
        <v>61</v>
      </c>
    </row>
    <row r="14" spans="1:13" ht="37.5" customHeight="1">
      <c r="A14" s="6">
        <v>4</v>
      </c>
      <c r="B14" s="5">
        <v>600</v>
      </c>
      <c r="C14" s="11">
        <v>60013</v>
      </c>
      <c r="D14" s="5">
        <v>6300</v>
      </c>
      <c r="E14" s="14" t="s">
        <v>60</v>
      </c>
      <c r="F14" s="15"/>
      <c r="G14" s="15"/>
      <c r="H14" s="15"/>
      <c r="I14" s="90">
        <v>699304</v>
      </c>
      <c r="J14" s="90"/>
      <c r="K14" s="90"/>
      <c r="L14" s="7"/>
      <c r="M14" s="146" t="s">
        <v>63</v>
      </c>
    </row>
    <row r="15" spans="1:13" ht="33" customHeight="1">
      <c r="A15" s="5">
        <v>5</v>
      </c>
      <c r="B15" s="5">
        <v>710</v>
      </c>
      <c r="C15" s="11">
        <v>71095</v>
      </c>
      <c r="D15" s="5">
        <v>6639</v>
      </c>
      <c r="E15" s="14" t="s">
        <v>60</v>
      </c>
      <c r="F15" s="15"/>
      <c r="G15" s="15"/>
      <c r="H15" s="15"/>
      <c r="I15" s="90">
        <v>20530</v>
      </c>
      <c r="J15" s="90"/>
      <c r="K15" s="90"/>
      <c r="L15" s="7"/>
      <c r="M15" s="66" t="s">
        <v>62</v>
      </c>
    </row>
    <row r="16" spans="1:13" ht="18" customHeight="1">
      <c r="A16" s="6">
        <v>6</v>
      </c>
      <c r="B16" s="65">
        <v>754</v>
      </c>
      <c r="C16" s="65">
        <v>75404</v>
      </c>
      <c r="D16" s="65">
        <v>2300</v>
      </c>
      <c r="E16" s="10" t="s">
        <v>56</v>
      </c>
      <c r="F16" s="15"/>
      <c r="G16" s="15"/>
      <c r="H16" s="15"/>
      <c r="I16" s="90">
        <v>10000</v>
      </c>
      <c r="J16" s="90"/>
      <c r="K16" s="90">
        <f>I16+J16</f>
        <v>10000</v>
      </c>
      <c r="L16" s="7"/>
      <c r="M16" s="66" t="s">
        <v>57</v>
      </c>
    </row>
    <row r="17" spans="1:15" ht="25.5" customHeight="1">
      <c r="A17" s="5">
        <v>7</v>
      </c>
      <c r="B17" s="65">
        <v>801</v>
      </c>
      <c r="C17" s="65">
        <v>80104</v>
      </c>
      <c r="D17" s="65">
        <v>2310</v>
      </c>
      <c r="E17" s="51" t="s">
        <v>54</v>
      </c>
      <c r="F17" s="15"/>
      <c r="G17" s="15"/>
      <c r="H17" s="15"/>
      <c r="I17" s="90">
        <v>1200000</v>
      </c>
      <c r="J17" s="90"/>
      <c r="K17" s="90"/>
      <c r="L17" s="7"/>
      <c r="M17" s="66" t="s">
        <v>55</v>
      </c>
      <c r="N17" s="49"/>
      <c r="O17" s="49"/>
    </row>
    <row r="18" spans="1:16" ht="16.5" customHeight="1">
      <c r="A18" s="6"/>
      <c r="B18" s="37"/>
      <c r="C18" s="37"/>
      <c r="D18" s="37"/>
      <c r="E18" s="38" t="s">
        <v>12</v>
      </c>
      <c r="F18" s="39"/>
      <c r="G18" s="39"/>
      <c r="H18" s="39"/>
      <c r="I18" s="91">
        <f>SUM(I11:I17)</f>
        <v>4923016</v>
      </c>
      <c r="J18" s="128" t="e">
        <f>SUM(J11:J12,#REF!,#REF!)</f>
        <v>#REF!</v>
      </c>
      <c r="K18" s="91" t="e">
        <f>SUM(K11:K12,#REF!,#REF!)</f>
        <v>#REF!</v>
      </c>
      <c r="L18" s="38"/>
      <c r="M18" s="38"/>
      <c r="O18" s="129"/>
      <c r="P18" s="129"/>
    </row>
    <row r="19" spans="1:13" ht="21" customHeight="1">
      <c r="A19" s="6">
        <v>8</v>
      </c>
      <c r="B19" s="103">
        <v>801</v>
      </c>
      <c r="C19" s="114">
        <v>80101</v>
      </c>
      <c r="D19" s="103">
        <v>2590</v>
      </c>
      <c r="E19" s="115" t="s">
        <v>59</v>
      </c>
      <c r="F19" s="99">
        <v>400000</v>
      </c>
      <c r="G19" s="116"/>
      <c r="H19" s="116">
        <f>F19+G19</f>
        <v>400000</v>
      </c>
      <c r="I19" s="99"/>
      <c r="J19" s="121"/>
      <c r="K19" s="121"/>
      <c r="L19" s="122"/>
      <c r="M19" s="127" t="s">
        <v>45</v>
      </c>
    </row>
    <row r="20" spans="1:13" ht="21" customHeight="1">
      <c r="A20" s="6">
        <v>9</v>
      </c>
      <c r="B20" s="103">
        <v>801</v>
      </c>
      <c r="C20" s="114">
        <v>80150</v>
      </c>
      <c r="D20" s="103">
        <v>2590</v>
      </c>
      <c r="E20" s="115" t="s">
        <v>52</v>
      </c>
      <c r="F20" s="99">
        <v>100000</v>
      </c>
      <c r="G20" s="116"/>
      <c r="H20" s="116">
        <f>F20+G20</f>
        <v>100000</v>
      </c>
      <c r="I20" s="99"/>
      <c r="J20" s="121"/>
      <c r="K20" s="121"/>
      <c r="L20" s="122"/>
      <c r="M20" s="127" t="s">
        <v>45</v>
      </c>
    </row>
    <row r="21" spans="1:13" ht="27" customHeight="1">
      <c r="A21" s="6">
        <v>10</v>
      </c>
      <c r="B21" s="5">
        <v>921</v>
      </c>
      <c r="C21" s="5">
        <v>92109</v>
      </c>
      <c r="D21" s="5">
        <v>2480</v>
      </c>
      <c r="E21" s="10" t="s">
        <v>3</v>
      </c>
      <c r="F21" s="90">
        <v>3240000</v>
      </c>
      <c r="G21" s="8"/>
      <c r="H21" s="8">
        <f>F21+G21</f>
        <v>3240000</v>
      </c>
      <c r="I21" s="90"/>
      <c r="J21" s="124"/>
      <c r="K21" s="11"/>
      <c r="L21" s="11"/>
      <c r="M21" s="11" t="s">
        <v>10</v>
      </c>
    </row>
    <row r="22" spans="1:13" ht="21.75" customHeight="1">
      <c r="A22" s="6">
        <v>11</v>
      </c>
      <c r="B22" s="12">
        <v>921</v>
      </c>
      <c r="C22" s="12">
        <v>92116</v>
      </c>
      <c r="D22" s="12">
        <v>2480</v>
      </c>
      <c r="E22" s="13" t="s">
        <v>4</v>
      </c>
      <c r="F22" s="90">
        <v>1100000</v>
      </c>
      <c r="G22" s="8"/>
      <c r="H22" s="8">
        <f>F22+G22</f>
        <v>1100000</v>
      </c>
      <c r="I22" s="90"/>
      <c r="J22" s="124"/>
      <c r="K22" s="11"/>
      <c r="L22" s="11"/>
      <c r="M22" s="11" t="s">
        <v>10</v>
      </c>
    </row>
    <row r="23" spans="1:13" ht="18" customHeight="1">
      <c r="A23" s="36"/>
      <c r="B23" s="37">
        <v>921</v>
      </c>
      <c r="C23" s="37"/>
      <c r="D23" s="37"/>
      <c r="E23" s="131" t="s">
        <v>35</v>
      </c>
      <c r="F23" s="39">
        <f>SUM(F19:F22)</f>
        <v>4840000</v>
      </c>
      <c r="G23" s="39">
        <f>SUM(G19:G22)</f>
        <v>0</v>
      </c>
      <c r="H23" s="39">
        <f>SUM(H19:H22)</f>
        <v>4840000</v>
      </c>
      <c r="I23" s="39"/>
      <c r="J23" s="92"/>
      <c r="K23" s="38"/>
      <c r="L23" s="38"/>
      <c r="M23" s="38"/>
    </row>
    <row r="24" spans="1:16" ht="26.25" customHeight="1">
      <c r="A24" s="156" t="s">
        <v>19</v>
      </c>
      <c r="B24" s="157"/>
      <c r="C24" s="157"/>
      <c r="D24" s="157"/>
      <c r="E24" s="158"/>
      <c r="F24" s="140">
        <f>F23</f>
        <v>4840000</v>
      </c>
      <c r="G24" s="140">
        <f>G23</f>
        <v>0</v>
      </c>
      <c r="H24" s="140">
        <f>H23</f>
        <v>4840000</v>
      </c>
      <c r="I24" s="93">
        <f>I18+I23</f>
        <v>4923016</v>
      </c>
      <c r="J24" s="130" t="e">
        <f>J18</f>
        <v>#REF!</v>
      </c>
      <c r="K24" s="17" t="e">
        <f>K18</f>
        <v>#REF!</v>
      </c>
      <c r="L24" s="11"/>
      <c r="M24" s="11"/>
      <c r="P24" s="129"/>
    </row>
    <row r="25" spans="1:13" ht="18.75" customHeight="1">
      <c r="A25" s="2"/>
      <c r="B25" s="176" t="s">
        <v>21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8"/>
    </row>
    <row r="26" spans="1:13" ht="28.5" customHeight="1">
      <c r="A26" s="81">
        <v>12</v>
      </c>
      <c r="B26" s="73">
        <v>801</v>
      </c>
      <c r="C26" s="73">
        <v>80101</v>
      </c>
      <c r="D26" s="73">
        <v>2540</v>
      </c>
      <c r="E26" s="74" t="s">
        <v>37</v>
      </c>
      <c r="F26" s="102">
        <v>2800000</v>
      </c>
      <c r="G26" s="108"/>
      <c r="H26" s="102">
        <f aca="true" t="shared" si="0" ref="H26:H32">F26+G26</f>
        <v>2800000</v>
      </c>
      <c r="I26" s="94"/>
      <c r="J26" s="94"/>
      <c r="K26" s="72"/>
      <c r="L26" s="72"/>
      <c r="M26" s="77"/>
    </row>
    <row r="27" spans="1:13" ht="27.75" customHeight="1">
      <c r="A27" s="104">
        <v>13</v>
      </c>
      <c r="B27" s="111">
        <v>801</v>
      </c>
      <c r="C27" s="111">
        <v>80103</v>
      </c>
      <c r="D27" s="111">
        <v>2540</v>
      </c>
      <c r="E27" s="112" t="s">
        <v>38</v>
      </c>
      <c r="F27" s="110">
        <v>150000</v>
      </c>
      <c r="G27" s="110"/>
      <c r="H27" s="108">
        <f t="shared" si="0"/>
        <v>150000</v>
      </c>
      <c r="I27" s="109"/>
      <c r="J27" s="109"/>
      <c r="K27" s="76"/>
      <c r="L27" s="105"/>
      <c r="M27" s="106"/>
    </row>
    <row r="28" spans="1:13" ht="27.75" customHeight="1">
      <c r="A28" s="104">
        <v>14</v>
      </c>
      <c r="B28" s="105">
        <v>801</v>
      </c>
      <c r="C28" s="105">
        <v>80104</v>
      </c>
      <c r="D28" s="105">
        <v>2540</v>
      </c>
      <c r="E28" s="113" t="s">
        <v>39</v>
      </c>
      <c r="F28" s="108">
        <v>12000000</v>
      </c>
      <c r="G28" s="135"/>
      <c r="H28" s="108">
        <f t="shared" si="0"/>
        <v>12000000</v>
      </c>
      <c r="I28" s="107"/>
      <c r="J28" s="107"/>
      <c r="K28" s="75"/>
      <c r="L28" s="108"/>
      <c r="M28" s="106"/>
    </row>
    <row r="29" spans="1:13" ht="27.75" customHeight="1">
      <c r="A29" s="104">
        <v>15</v>
      </c>
      <c r="B29" s="103">
        <v>801</v>
      </c>
      <c r="C29" s="114">
        <v>80106</v>
      </c>
      <c r="D29" s="103">
        <v>2540</v>
      </c>
      <c r="E29" s="115" t="s">
        <v>42</v>
      </c>
      <c r="F29" s="116">
        <v>200000</v>
      </c>
      <c r="G29" s="116"/>
      <c r="H29" s="108">
        <f t="shared" si="0"/>
        <v>200000</v>
      </c>
      <c r="I29" s="117"/>
      <c r="J29" s="117"/>
      <c r="K29" s="118"/>
      <c r="L29" s="118"/>
      <c r="M29" s="119"/>
    </row>
    <row r="30" spans="1:13" ht="21" customHeight="1">
      <c r="A30" s="104">
        <v>16</v>
      </c>
      <c r="B30" s="103">
        <v>801</v>
      </c>
      <c r="C30" s="114">
        <v>80110</v>
      </c>
      <c r="D30" s="103">
        <v>2540</v>
      </c>
      <c r="E30" s="115" t="s">
        <v>50</v>
      </c>
      <c r="F30" s="116">
        <v>170000</v>
      </c>
      <c r="G30" s="116"/>
      <c r="H30" s="108">
        <f t="shared" si="0"/>
        <v>170000</v>
      </c>
      <c r="I30" s="117"/>
      <c r="J30" s="117"/>
      <c r="K30" s="118"/>
      <c r="L30" s="118"/>
      <c r="M30" s="119"/>
    </row>
    <row r="31" spans="1:13" ht="30" customHeight="1">
      <c r="A31" s="104">
        <v>17</v>
      </c>
      <c r="B31" s="103">
        <v>801</v>
      </c>
      <c r="C31" s="114">
        <v>80149</v>
      </c>
      <c r="D31" s="103">
        <v>2540</v>
      </c>
      <c r="E31" s="115" t="s">
        <v>49</v>
      </c>
      <c r="F31" s="116">
        <v>1250000</v>
      </c>
      <c r="G31" s="116"/>
      <c r="H31" s="108">
        <f t="shared" si="0"/>
        <v>1250000</v>
      </c>
      <c r="I31" s="117"/>
      <c r="J31" s="117"/>
      <c r="K31" s="118"/>
      <c r="L31" s="118"/>
      <c r="M31" s="119"/>
    </row>
    <row r="32" spans="1:13" ht="27.75" customHeight="1">
      <c r="A32" s="104">
        <v>18</v>
      </c>
      <c r="B32" s="103">
        <v>801</v>
      </c>
      <c r="C32" s="114">
        <v>80150</v>
      </c>
      <c r="D32" s="103">
        <v>2540</v>
      </c>
      <c r="E32" s="115" t="s">
        <v>51</v>
      </c>
      <c r="F32" s="116">
        <v>1100000</v>
      </c>
      <c r="G32" s="116"/>
      <c r="H32" s="108">
        <f t="shared" si="0"/>
        <v>1100000</v>
      </c>
      <c r="I32" s="117"/>
      <c r="J32" s="117"/>
      <c r="K32" s="118"/>
      <c r="L32" s="118"/>
      <c r="M32" s="119"/>
    </row>
    <row r="33" spans="1:16" ht="20.25" customHeight="1">
      <c r="A33" s="104"/>
      <c r="B33" s="60">
        <v>801</v>
      </c>
      <c r="C33" s="60"/>
      <c r="D33" s="60"/>
      <c r="E33" s="61" t="s">
        <v>9</v>
      </c>
      <c r="F33" s="34">
        <f>SUM(F26:F32)</f>
        <v>17670000</v>
      </c>
      <c r="G33" s="34">
        <f>SUM(G26:G29)</f>
        <v>0</v>
      </c>
      <c r="H33" s="34">
        <f>SUM(H26:H32)</f>
        <v>17670000</v>
      </c>
      <c r="I33" s="95"/>
      <c r="J33" s="95"/>
      <c r="K33" s="34"/>
      <c r="L33" s="61"/>
      <c r="M33" s="61"/>
      <c r="P33" s="129">
        <f>F33+G33</f>
        <v>17670000</v>
      </c>
    </row>
    <row r="34" spans="1:13" ht="20.25" customHeight="1">
      <c r="A34" s="104">
        <v>19</v>
      </c>
      <c r="B34" s="78">
        <v>854</v>
      </c>
      <c r="C34" s="79">
        <v>85404</v>
      </c>
      <c r="D34" s="79">
        <v>2540</v>
      </c>
      <c r="E34" s="80" t="s">
        <v>44</v>
      </c>
      <c r="F34" s="40">
        <v>120000</v>
      </c>
      <c r="G34" s="9"/>
      <c r="H34" s="40">
        <f>F34+G34</f>
        <v>120000</v>
      </c>
      <c r="I34" s="96"/>
      <c r="J34" s="96"/>
      <c r="K34" s="40"/>
      <c r="L34" s="8"/>
      <c r="M34" s="87" t="s">
        <v>53</v>
      </c>
    </row>
    <row r="35" spans="1:13" ht="17.25" customHeight="1">
      <c r="A35" s="58"/>
      <c r="B35" s="27">
        <v>854</v>
      </c>
      <c r="C35" s="28">
        <v>85404</v>
      </c>
      <c r="D35" s="23"/>
      <c r="E35" s="44"/>
      <c r="F35" s="46">
        <f>F34</f>
        <v>120000</v>
      </c>
      <c r="G35" s="45">
        <f>G34</f>
        <v>0</v>
      </c>
      <c r="H35" s="46">
        <f>H34</f>
        <v>120000</v>
      </c>
      <c r="I35" s="97"/>
      <c r="J35" s="97"/>
      <c r="K35" s="46"/>
      <c r="L35" s="84"/>
      <c r="M35" s="84"/>
    </row>
    <row r="36" spans="1:13" ht="27.75" customHeight="1">
      <c r="A36" s="6">
        <v>20</v>
      </c>
      <c r="B36" s="137" t="s">
        <v>27</v>
      </c>
      <c r="C36" s="137" t="s">
        <v>28</v>
      </c>
      <c r="D36" s="56">
        <v>2830</v>
      </c>
      <c r="E36" s="57" t="s">
        <v>29</v>
      </c>
      <c r="F36" s="8"/>
      <c r="G36" s="7"/>
      <c r="H36" s="8">
        <v>143645</v>
      </c>
      <c r="I36" s="8">
        <v>400000</v>
      </c>
      <c r="J36" s="89"/>
      <c r="K36" s="8"/>
      <c r="L36" s="8"/>
      <c r="M36" s="87" t="s">
        <v>40</v>
      </c>
    </row>
    <row r="37" spans="1:13" ht="19.5" customHeight="1">
      <c r="A37" s="41"/>
      <c r="B37" s="42" t="s">
        <v>27</v>
      </c>
      <c r="C37" s="42" t="s">
        <v>28</v>
      </c>
      <c r="D37" s="23"/>
      <c r="E37" s="44"/>
      <c r="F37" s="46"/>
      <c r="G37" s="45"/>
      <c r="H37" s="45">
        <f>H36</f>
        <v>143645</v>
      </c>
      <c r="I37" s="46">
        <f>I36</f>
        <v>400000</v>
      </c>
      <c r="J37" s="97"/>
      <c r="K37" s="46"/>
      <c r="L37" s="84"/>
      <c r="M37" s="84"/>
    </row>
    <row r="38" spans="1:13" ht="51" customHeight="1">
      <c r="A38" s="5">
        <v>21</v>
      </c>
      <c r="B38" s="139">
        <v>630</v>
      </c>
      <c r="C38" s="139">
        <v>63003</v>
      </c>
      <c r="D38" s="56">
        <v>2360</v>
      </c>
      <c r="E38" s="57" t="s">
        <v>32</v>
      </c>
      <c r="F38" s="15"/>
      <c r="G38" s="11"/>
      <c r="H38" s="11"/>
      <c r="I38" s="15">
        <v>40000</v>
      </c>
      <c r="J38" s="90"/>
      <c r="K38" s="15">
        <v>43000</v>
      </c>
      <c r="L38" s="11"/>
      <c r="M38" s="83"/>
    </row>
    <row r="39" spans="1:13" ht="18.75" customHeight="1">
      <c r="A39" s="22"/>
      <c r="B39" s="24">
        <v>630</v>
      </c>
      <c r="C39" s="21">
        <v>63003</v>
      </c>
      <c r="D39" s="23"/>
      <c r="E39" s="44"/>
      <c r="F39" s="26"/>
      <c r="G39" s="25"/>
      <c r="H39" s="25"/>
      <c r="I39" s="26">
        <f>I38</f>
        <v>40000</v>
      </c>
      <c r="J39" s="98"/>
      <c r="K39" s="26">
        <f>K38</f>
        <v>43000</v>
      </c>
      <c r="L39" s="85"/>
      <c r="M39" s="86"/>
    </row>
    <row r="40" spans="1:13" ht="36" customHeight="1">
      <c r="A40" s="5">
        <v>22</v>
      </c>
      <c r="B40" s="54">
        <v>851</v>
      </c>
      <c r="C40" s="54">
        <v>85154</v>
      </c>
      <c r="D40" s="56">
        <v>2360</v>
      </c>
      <c r="E40" s="57" t="s">
        <v>23</v>
      </c>
      <c r="F40" s="90"/>
      <c r="G40" s="11"/>
      <c r="H40" s="11"/>
      <c r="I40" s="90">
        <v>40000</v>
      </c>
      <c r="J40" s="90"/>
      <c r="K40" s="90">
        <v>40000</v>
      </c>
      <c r="L40" s="11"/>
      <c r="M40" s="11"/>
    </row>
    <row r="41" spans="1:13" ht="18.75" customHeight="1">
      <c r="A41" s="52"/>
      <c r="B41" s="27">
        <v>851</v>
      </c>
      <c r="C41" s="28">
        <v>85154</v>
      </c>
      <c r="D41" s="43"/>
      <c r="E41" s="44"/>
      <c r="F41" s="98"/>
      <c r="G41" s="25"/>
      <c r="H41" s="25"/>
      <c r="I41" s="98">
        <f>SUM(I40:I40)</f>
        <v>40000</v>
      </c>
      <c r="J41" s="98"/>
      <c r="K41" s="98">
        <f>SUM(K40:K40)</f>
        <v>40000</v>
      </c>
      <c r="L41" s="86"/>
      <c r="M41" s="86"/>
    </row>
    <row r="42" spans="1:13" ht="18" customHeight="1">
      <c r="A42" s="103">
        <v>23</v>
      </c>
      <c r="B42" s="78">
        <v>855</v>
      </c>
      <c r="C42" s="79">
        <v>85505</v>
      </c>
      <c r="D42" s="88" t="s">
        <v>41</v>
      </c>
      <c r="E42" s="80" t="s">
        <v>47</v>
      </c>
      <c r="F42" s="48"/>
      <c r="G42" s="48"/>
      <c r="H42" s="48"/>
      <c r="I42" s="99">
        <v>160000</v>
      </c>
      <c r="J42" s="99"/>
      <c r="K42" s="99">
        <v>252800</v>
      </c>
      <c r="L42" s="48"/>
      <c r="M42" s="106"/>
    </row>
    <row r="43" spans="1:13" ht="18" customHeight="1">
      <c r="A43" s="103">
        <v>24</v>
      </c>
      <c r="B43" s="78">
        <v>855</v>
      </c>
      <c r="C43" s="79">
        <v>85506</v>
      </c>
      <c r="D43" s="88">
        <v>2830</v>
      </c>
      <c r="E43" s="80" t="s">
        <v>48</v>
      </c>
      <c r="F43" s="48"/>
      <c r="G43" s="48"/>
      <c r="H43" s="48"/>
      <c r="I43" s="99">
        <v>13000</v>
      </c>
      <c r="J43" s="99"/>
      <c r="K43" s="99"/>
      <c r="L43" s="48"/>
      <c r="M43" s="119"/>
    </row>
    <row r="44" spans="1:13" ht="16.5" customHeight="1">
      <c r="A44" s="58"/>
      <c r="B44" s="27">
        <v>853</v>
      </c>
      <c r="C44" s="28">
        <v>85305</v>
      </c>
      <c r="D44" s="43"/>
      <c r="E44" s="44"/>
      <c r="F44" s="25"/>
      <c r="G44" s="25"/>
      <c r="H44" s="25"/>
      <c r="I44" s="98">
        <f>SUM(I42:I43)</f>
        <v>173000</v>
      </c>
      <c r="J44" s="98"/>
      <c r="K44" s="98">
        <f>SUM(K42:K42)</f>
        <v>252800</v>
      </c>
      <c r="L44" s="86"/>
      <c r="M44" s="86"/>
    </row>
    <row r="45" spans="1:13" ht="48.75" customHeight="1">
      <c r="A45" s="62">
        <v>25</v>
      </c>
      <c r="B45" s="53">
        <v>921</v>
      </c>
      <c r="C45" s="53">
        <v>92195</v>
      </c>
      <c r="D45" s="63">
        <v>2360</v>
      </c>
      <c r="E45" s="136" t="s">
        <v>43</v>
      </c>
      <c r="F45" s="64"/>
      <c r="G45" s="64"/>
      <c r="H45" s="64"/>
      <c r="I45" s="100">
        <v>40000</v>
      </c>
      <c r="J45" s="100"/>
      <c r="K45" s="100">
        <v>10000</v>
      </c>
      <c r="L45" s="64"/>
      <c r="M45" s="71"/>
    </row>
    <row r="46" spans="1:13" ht="18" customHeight="1">
      <c r="A46" s="22"/>
      <c r="B46" s="24">
        <v>921</v>
      </c>
      <c r="C46" s="21">
        <v>92195</v>
      </c>
      <c r="D46" s="43"/>
      <c r="E46" s="44"/>
      <c r="F46" s="25"/>
      <c r="G46" s="25"/>
      <c r="H46" s="25"/>
      <c r="I46" s="98">
        <f>I45</f>
        <v>40000</v>
      </c>
      <c r="J46" s="98"/>
      <c r="K46" s="98">
        <f>K45</f>
        <v>10000</v>
      </c>
      <c r="L46" s="29"/>
      <c r="M46" s="2"/>
    </row>
    <row r="47" spans="1:15" ht="69.75" customHeight="1">
      <c r="A47" s="5">
        <v>26</v>
      </c>
      <c r="B47" s="65">
        <v>926</v>
      </c>
      <c r="C47" s="65">
        <v>92605</v>
      </c>
      <c r="D47" s="56">
        <v>2360</v>
      </c>
      <c r="E47" s="16" t="s">
        <v>24</v>
      </c>
      <c r="F47" s="11"/>
      <c r="G47" s="11"/>
      <c r="H47" s="11"/>
      <c r="I47" s="90">
        <v>400000</v>
      </c>
      <c r="J47" s="90"/>
      <c r="K47" s="90">
        <v>410000</v>
      </c>
      <c r="L47" s="11"/>
      <c r="M47" s="2"/>
      <c r="O47" s="129"/>
    </row>
    <row r="48" spans="1:13" ht="18.75" customHeight="1">
      <c r="A48" s="141"/>
      <c r="B48" s="142">
        <v>926</v>
      </c>
      <c r="C48" s="142">
        <v>92605</v>
      </c>
      <c r="D48" s="143"/>
      <c r="E48" s="143"/>
      <c r="F48" s="143"/>
      <c r="G48" s="143"/>
      <c r="H48" s="143"/>
      <c r="I48" s="144">
        <f>I47</f>
        <v>400000</v>
      </c>
      <c r="J48" s="144"/>
      <c r="K48" s="144">
        <f>K47</f>
        <v>410000</v>
      </c>
      <c r="L48" s="143"/>
      <c r="M48" s="2"/>
    </row>
    <row r="49" spans="1:13" ht="28.5" customHeight="1">
      <c r="A49" s="31"/>
      <c r="B49" s="165" t="s">
        <v>25</v>
      </c>
      <c r="C49" s="166"/>
      <c r="D49" s="166"/>
      <c r="E49" s="167"/>
      <c r="F49" s="145">
        <f>F33+F35</f>
        <v>17790000</v>
      </c>
      <c r="G49" s="32"/>
      <c r="H49" s="32"/>
      <c r="I49" s="101">
        <f>I48+I46+I44+I41+I39+I37</f>
        <v>1093000</v>
      </c>
      <c r="J49" s="101"/>
      <c r="K49" s="32">
        <f>K48+K46+K42+K41+K39+K37</f>
        <v>755800</v>
      </c>
      <c r="L49" s="33"/>
      <c r="M49" s="2"/>
    </row>
    <row r="50" spans="1:16" ht="19.5" customHeight="1">
      <c r="A50" s="30"/>
      <c r="B50" s="182" t="s">
        <v>13</v>
      </c>
      <c r="C50" s="183"/>
      <c r="D50" s="183"/>
      <c r="E50" s="184"/>
      <c r="F50" s="34">
        <f>F49+F24</f>
        <v>22630000</v>
      </c>
      <c r="G50" s="34">
        <f>G24+G33+G37+G35</f>
        <v>0</v>
      </c>
      <c r="H50" s="34">
        <f>H24+H33+H37+H35</f>
        <v>22773645</v>
      </c>
      <c r="I50" s="95">
        <f>I49+I24</f>
        <v>6016016</v>
      </c>
      <c r="J50" s="95" t="e">
        <f>J49+J24</f>
        <v>#REF!</v>
      </c>
      <c r="K50" s="34" t="e">
        <f>K49+K24</f>
        <v>#REF!</v>
      </c>
      <c r="L50" s="35"/>
      <c r="M50" s="19"/>
      <c r="O50" s="129"/>
      <c r="P50" s="129">
        <f>I24+I49+F35+F33+F24</f>
        <v>28646016</v>
      </c>
    </row>
    <row r="51" spans="1:16" ht="9" customHeight="1">
      <c r="A51" s="2"/>
      <c r="B51" s="187"/>
      <c r="C51" s="187"/>
      <c r="D51" s="187"/>
      <c r="E51" s="187"/>
      <c r="F51" s="187"/>
      <c r="G51" s="187"/>
      <c r="H51" s="187"/>
      <c r="I51" s="187"/>
      <c r="J51" s="123"/>
      <c r="K51" s="55"/>
      <c r="L51" s="2"/>
      <c r="M51" s="19"/>
      <c r="P51" s="129">
        <f>F50+I50</f>
        <v>28646016</v>
      </c>
    </row>
    <row r="52" spans="1:16" ht="15" customHeight="1">
      <c r="A52" s="68"/>
      <c r="B52" s="69"/>
      <c r="C52" s="69"/>
      <c r="D52" s="69"/>
      <c r="E52" s="69"/>
      <c r="F52" s="70"/>
      <c r="G52" s="69"/>
      <c r="H52" s="185" t="s">
        <v>36</v>
      </c>
      <c r="I52" s="186"/>
      <c r="J52" s="150"/>
      <c r="K52" s="150"/>
      <c r="L52" s="151"/>
      <c r="M52" s="19"/>
      <c r="P52" s="129">
        <f>H53+J53</f>
        <v>1313016</v>
      </c>
    </row>
    <row r="53" spans="1:16" ht="18" customHeight="1">
      <c r="A53" s="177" t="s">
        <v>64</v>
      </c>
      <c r="B53" s="150"/>
      <c r="C53" s="150"/>
      <c r="D53" s="150"/>
      <c r="E53" s="150"/>
      <c r="F53" s="151"/>
      <c r="G53" s="68"/>
      <c r="H53" s="159">
        <f>I13+I14+I15</f>
        <v>1313016</v>
      </c>
      <c r="I53" s="160"/>
      <c r="J53" s="150"/>
      <c r="K53" s="150"/>
      <c r="L53" s="151"/>
      <c r="M53" s="67"/>
      <c r="P53" s="129">
        <f>H54+J54</f>
        <v>27333000</v>
      </c>
    </row>
    <row r="54" spans="1:13" ht="18.75" customHeight="1">
      <c r="A54" s="11" t="s">
        <v>30</v>
      </c>
      <c r="B54" s="11"/>
      <c r="C54" s="68"/>
      <c r="D54" s="69"/>
      <c r="E54" s="69"/>
      <c r="F54" s="90"/>
      <c r="G54" s="125"/>
      <c r="H54" s="159">
        <f>F50+I50-H53</f>
        <v>27333000</v>
      </c>
      <c r="I54" s="160"/>
      <c r="J54" s="150"/>
      <c r="K54" s="150"/>
      <c r="L54" s="151"/>
      <c r="M54" s="138"/>
    </row>
    <row r="55" spans="1:16" ht="18" customHeight="1">
      <c r="A55" s="50" t="s">
        <v>26</v>
      </c>
      <c r="B55" s="47"/>
      <c r="C55" s="47"/>
      <c r="D55" s="47"/>
      <c r="E55" s="47"/>
      <c r="F55" s="82"/>
      <c r="G55" s="126"/>
      <c r="H55" s="148">
        <f>H54+H53</f>
        <v>28646016</v>
      </c>
      <c r="I55" s="149"/>
      <c r="J55" s="150"/>
      <c r="K55" s="150"/>
      <c r="L55" s="151"/>
      <c r="M55" s="120"/>
      <c r="P55" s="129">
        <f>H55+J55</f>
        <v>28646016</v>
      </c>
    </row>
    <row r="56" ht="12.75">
      <c r="M56" s="49"/>
    </row>
  </sheetData>
  <sheetProtection/>
  <mergeCells count="21">
    <mergeCell ref="B50:E50"/>
    <mergeCell ref="H52:L52"/>
    <mergeCell ref="B51:I51"/>
    <mergeCell ref="A6:M6"/>
    <mergeCell ref="B49:E49"/>
    <mergeCell ref="A7:A9"/>
    <mergeCell ref="M7:M9"/>
    <mergeCell ref="B10:M10"/>
    <mergeCell ref="B25:L25"/>
    <mergeCell ref="F8:H8"/>
    <mergeCell ref="E7:E9"/>
    <mergeCell ref="H55:L55"/>
    <mergeCell ref="C7:C9"/>
    <mergeCell ref="B7:B9"/>
    <mergeCell ref="F7:L7"/>
    <mergeCell ref="A24:E24"/>
    <mergeCell ref="D7:D9"/>
    <mergeCell ref="H54:L54"/>
    <mergeCell ref="I8:K8"/>
    <mergeCell ref="A53:F53"/>
    <mergeCell ref="H53:L53"/>
  </mergeCells>
  <printOptions/>
  <pageMargins left="0.7480314960629921" right="0.7480314960629921" top="0.6692913385826772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2017-11-13T11:33:41Z</cp:lastPrinted>
  <dcterms:created xsi:type="dcterms:W3CDTF">2002-11-12T12:41:20Z</dcterms:created>
  <dcterms:modified xsi:type="dcterms:W3CDTF">2017-12-28T07:05:16Z</dcterms:modified>
  <cp:category/>
  <cp:version/>
  <cp:contentType/>
  <cp:contentStatus/>
</cp:coreProperties>
</file>