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<sst xmlns="http://schemas.openxmlformats.org/spreadsheetml/2006/main" count="129" uniqueCount="72">
  <si>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</si>
  <si>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</si>
  <si>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</si>
  <si>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</si>
  <si>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</si>
  <si>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</si>
  <si>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</si>
  <si>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</si>
  <si>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</si>
  <si>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</si>
  <si>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</si>
  <si>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</si>
  <si>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</si>
  <si>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</si>
  <si>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</si>
  <si>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</si>
  <si>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</si>
  <si>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</si>
  <si>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</si>
  <si>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</si>
  <si>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</si>
  <si>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</si>
  <si>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</si>
  <si>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</si>
  <si>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</si>
  <si>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</si>
  <si>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</si>
  <si>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</si>
  <si>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</si>
  <si>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</si>
  <si>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</si>
  <si>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</si>
  <si>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</si>
  <si>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</si>
  <si>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</si>
  <si>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</si>
  <si>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</si>
  <si>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</si>
  <si>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</si>
  <si>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</si>
  <si>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</si>
  <si>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</si>
  <si>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</si>
  <si>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</si>
  <si>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</si>
  <si>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Wykonanie prac związanych z modernizacją ewidencji gruntów i budynków dla obrębu Magdalenka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</si>
  <si>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</si>
  <si>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</si>
  <si>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</si>
  <si>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>Niepubliczne gimnazjum</t>
  </si>
  <si>
    <t xml:space="preserve"> Budowa nowego przebiegu drogi wojewódzkiej Nr 721- koncepcja </t>
  </si>
  <si>
    <t>Projekt sygnalizcji świetlnej ul. Szkolna w Lesznowoli</t>
  </si>
  <si>
    <t>Niepubliczne punkty przedszkolne (cztery )</t>
  </si>
  <si>
    <t>Przeciedziałania zagrożeniom wynikającym z przypadków przebywania dzikich zwierząt na terenach zurbanizowanych</t>
  </si>
  <si>
    <t xml:space="preserve">  </t>
  </si>
  <si>
    <t>Wykup gruntów pod budowę skrzyżowania ul. Słonecznej z ul. Postępu wraz z sygnalizacją świetlną w Kol. Lesznowola, Nowa Wola oraz  wykup gruntów pod budowę ścieżki pieszo-rowerowej w Starej Iwicznej ul. Nowa</t>
  </si>
  <si>
    <t>Wspieranie kultury i ochrony dziedzictwa narodowego w ramach integracji społecznej dotyczącej m.in. zakresu historii, teatru, piosenki  itp.</t>
  </si>
  <si>
    <t xml:space="preserve">Wykup gruntów pod budowę skrzyżowania ul. Słonecznej z ul. Postępu wraz z sygnalizacją świetlną w Kol. Lesznowola, Nowa Wola </t>
  </si>
  <si>
    <t xml:space="preserve">Plan po zmianach </t>
  </si>
  <si>
    <t xml:space="preserve">Dotacje udzielone w 2014 roku z budżetu gminy podmiotom należącym i nie należącym do sektora finansów publicznych  - po zmianach                                                                                                    </t>
  </si>
  <si>
    <t>Niepubliczne przedszkola</t>
  </si>
  <si>
    <t>Wczesne wspomaganie dziecka</t>
  </si>
  <si>
    <t>Odszkodowanie za działki nr 39/1 o pow. 0,0240 ha i nr 41/1 o pow. 0,0731 ha przeznaczone na poszerzenie drogi powiatowej głównej - ulicy Ułanów w Kolonii Warszawskiej</t>
  </si>
  <si>
    <t xml:space="preserve">Utrzymanie filii Starostwa w zakresie komunikacji </t>
  </si>
  <si>
    <t>Komenda wojewódzka policji</t>
  </si>
  <si>
    <t>Poprawa bezpieczeństwa na terenie Gminy- nagrody dla Policji i służby ponadnormatywne</t>
  </si>
  <si>
    <t>Dofinansowanie zakupu samochodu nieoznakowanego z przeznaczeniem dla Komisariatu Policji w Lesznowoli</t>
  </si>
  <si>
    <t>do Uchwały  Nr  484/XXXIX/2014</t>
  </si>
  <si>
    <t>z dnia  27 marca 2014r.</t>
  </si>
  <si>
    <t>=</t>
  </si>
  <si>
    <t xml:space="preserve">Plan w pozycjach 1, 4, 5, 6 10i 13  dotyczy wydatków majątkowych na kwotę         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</si>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</sst>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/>
    </xf>
    <xf numFmtId="1" fontId="23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6" fillId="34" borderId="10" xfId="0" applyNumberFormat="1" applyFont="1" applyFill="1" applyBorder="1" applyAlignment="1" quotePrefix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3" fillId="6" borderId="12" xfId="0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6" fillId="35" borderId="10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3" borderId="14" xfId="0" applyFont="1" applyFill="1" applyBorder="1" applyAlignment="1" quotePrefix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 quotePrefix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" fontId="25" fillId="33" borderId="11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vertical="center" wrapText="1"/>
    </xf>
    <xf numFmtId="3" fontId="25" fillId="36" borderId="13" xfId="0" applyNumberFormat="1" applyFont="1" applyFill="1" applyBorder="1" applyAlignment="1">
      <alignment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3" fontId="25" fillId="36" borderId="12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1" fontId="23" fillId="36" borderId="10" xfId="0" applyNumberFormat="1" applyFont="1" applyFill="1" applyBorder="1" applyAlignment="1" quotePrefix="1">
      <alignment horizontal="center" vertical="center"/>
    </xf>
    <xf numFmtId="1" fontId="25" fillId="36" borderId="10" xfId="0" applyNumberFormat="1" applyFont="1" applyFill="1" applyBorder="1" applyAlignment="1" quotePrefix="1">
      <alignment horizontal="center" vertical="center"/>
    </xf>
    <xf numFmtId="0" fontId="25" fillId="36" borderId="10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vertical="center"/>
    </xf>
    <xf numFmtId="0" fontId="23" fillId="36" borderId="10" xfId="0" applyFont="1" applyFill="1" applyBorder="1" applyAlignment="1">
      <alignment horizontal="left" vertical="center" wrapText="1"/>
    </xf>
    <xf numFmtId="3" fontId="26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3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 wrapText="1"/>
    </xf>
    <xf numFmtId="3" fontId="25" fillId="36" borderId="10" xfId="0" applyNumberFormat="1" applyFont="1" applyFill="1" applyBorder="1" applyAlignment="1" quotePrefix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vertical="center" wrapText="1"/>
    </xf>
    <xf numFmtId="0" fontId="25" fillId="36" borderId="12" xfId="0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25" fillId="0" borderId="18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35" borderId="18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5" fillId="36" borderId="19" xfId="0" applyFont="1" applyFill="1" applyBorder="1" applyAlignment="1">
      <alignment vertical="center"/>
    </xf>
    <xf numFmtId="0" fontId="25" fillId="36" borderId="20" xfId="0" applyFont="1" applyFill="1" applyBorder="1" applyAlignment="1">
      <alignment vertical="center"/>
    </xf>
    <xf numFmtId="3" fontId="26" fillId="4" borderId="18" xfId="0" applyNumberFormat="1" applyFont="1" applyFill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3" fontId="26" fillId="34" borderId="18" xfId="0" applyNumberFormat="1" applyFont="1" applyFill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3" fillId="36" borderId="18" xfId="0" applyNumberFormat="1" applyFont="1" applyFill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" fillId="6" borderId="20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vertical="center"/>
    </xf>
    <xf numFmtId="3" fontId="25" fillId="36" borderId="12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23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 quotePrefix="1">
      <alignment horizontal="center" vertical="center"/>
    </xf>
    <xf numFmtId="1" fontId="26" fillId="36" borderId="0" xfId="0" applyNumberFormat="1" applyFont="1" applyFill="1" applyBorder="1" applyAlignment="1" quotePrefix="1">
      <alignment horizontal="center" vertical="center"/>
    </xf>
    <xf numFmtId="3" fontId="26" fillId="36" borderId="0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3" fillId="36" borderId="0" xfId="0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3" fontId="23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4" borderId="16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3" fontId="25" fillId="36" borderId="13" xfId="0" applyNumberFormat="1" applyFont="1" applyFill="1" applyBorder="1" applyAlignment="1">
      <alignment vertical="center"/>
    </xf>
    <xf numFmtId="3" fontId="25" fillId="36" borderId="12" xfId="0" applyNumberFormat="1" applyFont="1" applyFill="1" applyBorder="1" applyAlignment="1">
      <alignment vertical="center"/>
    </xf>
    <xf numFmtId="0" fontId="25" fillId="36" borderId="13" xfId="0" applyFont="1" applyFill="1" applyBorder="1" applyAlignment="1">
      <alignment vertical="center" wrapText="1"/>
    </xf>
    <xf numFmtId="0" fontId="25" fillId="36" borderId="12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5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vertical="center"/>
    </xf>
    <xf numFmtId="3" fontId="25" fillId="36" borderId="13" xfId="0" applyNumberFormat="1" applyFont="1" applyFill="1" applyBorder="1" applyAlignment="1">
      <alignment horizontal="right" vertical="center"/>
    </xf>
    <xf numFmtId="3" fontId="25" fillId="36" borderId="12" xfId="0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1" fontId="25" fillId="36" borderId="13" xfId="0" applyNumberFormat="1" applyFont="1" applyFill="1" applyBorder="1" applyAlignment="1">
      <alignment horizontal="center" vertical="center"/>
    </xf>
    <xf numFmtId="1" fontId="25" fillId="36" borderId="12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2" fillId="6" borderId="25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left" vertical="center" wrapText="1"/>
    </xf>
    <xf numFmtId="0" fontId="25" fillId="36" borderId="12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5" fillId="36" borderId="19" xfId="0" applyFont="1" applyFill="1" applyBorder="1" applyAlignment="1">
      <alignment vertical="center"/>
    </xf>
    <xf numFmtId="0" fontId="25" fillId="36" borderId="20" xfId="0" applyFont="1" applyFill="1" applyBorder="1" applyAlignment="1">
      <alignment vertical="center"/>
    </xf>
    <xf numFmtId="3" fontId="25" fillId="36" borderId="19" xfId="0" applyNumberFormat="1" applyFont="1" applyFill="1" applyBorder="1" applyAlignment="1">
      <alignment vertical="center"/>
    </xf>
    <xf numFmtId="3" fontId="25" fillId="36" borderId="20" xfId="0" applyNumberFormat="1" applyFont="1" applyFill="1" applyBorder="1" applyAlignment="1">
      <alignment vertical="center"/>
    </xf>
    <xf numFmtId="0" fontId="25" fillId="36" borderId="19" xfId="0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26.875" style="1" customWidth="1"/>
    <col min="6" max="6" width="9.625" style="1" customWidth="1"/>
    <col min="7" max="8" width="10.25390625" style="1" customWidth="1"/>
    <col min="9" max="9" width="10.125" style="1" customWidth="1"/>
    <col min="10" max="10" width="10.375" style="1" customWidth="1"/>
    <col min="11" max="11" width="31.75390625" style="1" customWidth="1"/>
    <col min="12" max="12" width="9.125" style="1" customWidth="1"/>
    <col min="13" max="13" width="10.125" style="1" bestFit="1" customWidth="1"/>
    <col min="14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18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5"/>
      <c r="H2" s="4" t="s">
        <v>67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5"/>
      <c r="H3" s="4" t="s">
        <v>33</v>
      </c>
      <c r="I3" s="4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75"/>
      <c r="H4" s="4" t="s">
        <v>68</v>
      </c>
      <c r="I4" s="4"/>
      <c r="J4" s="2"/>
      <c r="K4" s="2"/>
    </row>
    <row r="5" spans="1:11" ht="6.75" customHeight="1">
      <c r="A5" s="2"/>
      <c r="B5" s="2"/>
      <c r="C5" s="2"/>
      <c r="D5" s="2"/>
      <c r="E5" s="2"/>
      <c r="F5" s="2"/>
      <c r="G5" s="75"/>
      <c r="H5" s="2"/>
      <c r="I5" s="75"/>
      <c r="J5" s="2"/>
      <c r="K5" s="2"/>
    </row>
    <row r="6" spans="1:11" ht="17.25" customHeight="1">
      <c r="A6" s="202" t="s">
        <v>59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13.5" customHeight="1">
      <c r="A7" s="207" t="s">
        <v>19</v>
      </c>
      <c r="B7" s="186" t="s">
        <v>1</v>
      </c>
      <c r="C7" s="186" t="s">
        <v>2</v>
      </c>
      <c r="D7" s="186" t="s">
        <v>0</v>
      </c>
      <c r="E7" s="215" t="s">
        <v>8</v>
      </c>
      <c r="F7" s="182" t="s">
        <v>7</v>
      </c>
      <c r="G7" s="182"/>
      <c r="H7" s="182"/>
      <c r="I7" s="182"/>
      <c r="J7" s="182"/>
      <c r="K7" s="209" t="s">
        <v>6</v>
      </c>
    </row>
    <row r="8" spans="1:11" ht="13.5" customHeight="1">
      <c r="A8" s="208"/>
      <c r="B8" s="187"/>
      <c r="C8" s="187"/>
      <c r="D8" s="187"/>
      <c r="E8" s="216"/>
      <c r="F8" s="183" t="s">
        <v>5</v>
      </c>
      <c r="G8" s="183"/>
      <c r="H8" s="184" t="s">
        <v>17</v>
      </c>
      <c r="I8" s="185"/>
      <c r="J8" s="83" t="s">
        <v>24</v>
      </c>
      <c r="K8" s="210"/>
    </row>
    <row r="9" spans="1:14" ht="25.5" customHeight="1">
      <c r="A9" s="188"/>
      <c r="B9" s="188"/>
      <c r="C9" s="188"/>
      <c r="D9" s="188"/>
      <c r="E9" s="217"/>
      <c r="F9" s="142" t="s">
        <v>37</v>
      </c>
      <c r="G9" s="36" t="s">
        <v>38</v>
      </c>
      <c r="H9" s="127" t="s">
        <v>37</v>
      </c>
      <c r="I9" s="36" t="s">
        <v>38</v>
      </c>
      <c r="J9" s="74"/>
      <c r="K9" s="211"/>
      <c r="N9" s="1" t="s">
        <v>54</v>
      </c>
    </row>
    <row r="10" spans="1:11" ht="16.5" customHeight="1">
      <c r="A10" s="5"/>
      <c r="B10" s="212" t="s">
        <v>22</v>
      </c>
      <c r="C10" s="213"/>
      <c r="D10" s="213"/>
      <c r="E10" s="213"/>
      <c r="F10" s="213"/>
      <c r="G10" s="213"/>
      <c r="H10" s="213"/>
      <c r="I10" s="213"/>
      <c r="J10" s="213"/>
      <c r="K10" s="214"/>
    </row>
    <row r="11" spans="1:11" ht="57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124">
        <v>18601</v>
      </c>
      <c r="I11" s="124">
        <v>18601</v>
      </c>
      <c r="J11" s="9"/>
      <c r="K11" s="17" t="s">
        <v>34</v>
      </c>
    </row>
    <row r="12" spans="1:11" ht="17.2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25">
        <v>1544000</v>
      </c>
      <c r="I12" s="125">
        <v>1544000</v>
      </c>
      <c r="J12" s="8"/>
      <c r="K12" s="17" t="s">
        <v>20</v>
      </c>
    </row>
    <row r="13" spans="1:11" ht="18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25">
        <v>724000</v>
      </c>
      <c r="I13" s="125">
        <v>724000</v>
      </c>
      <c r="J13" s="8"/>
      <c r="K13" s="32" t="s">
        <v>16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25">
        <v>699304</v>
      </c>
      <c r="I14" s="125">
        <v>699304</v>
      </c>
      <c r="J14" s="8"/>
      <c r="K14" s="17" t="s">
        <v>50</v>
      </c>
    </row>
    <row r="15" spans="1:11" ht="27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25">
        <v>100000</v>
      </c>
      <c r="I15" s="125">
        <v>100000</v>
      </c>
      <c r="J15" s="8"/>
      <c r="K15" s="17" t="s">
        <v>51</v>
      </c>
    </row>
    <row r="16" spans="1:17" ht="87.75" customHeight="1">
      <c r="A16" s="5">
        <v>6</v>
      </c>
      <c r="B16" s="5">
        <v>600</v>
      </c>
      <c r="C16" s="12">
        <v>60013</v>
      </c>
      <c r="D16" s="5">
        <v>6300</v>
      </c>
      <c r="E16" s="11" t="s">
        <v>12</v>
      </c>
      <c r="F16" s="16"/>
      <c r="G16" s="16"/>
      <c r="H16" s="125"/>
      <c r="I16" s="125">
        <v>923800</v>
      </c>
      <c r="J16" s="8"/>
      <c r="K16" s="171" t="s">
        <v>71</v>
      </c>
      <c r="Q16" s="170"/>
    </row>
    <row r="17" spans="1:11" ht="57.75" customHeight="1">
      <c r="A17" s="6">
        <v>7</v>
      </c>
      <c r="B17" s="5">
        <v>700</v>
      </c>
      <c r="C17" s="12">
        <v>70005</v>
      </c>
      <c r="D17" s="5">
        <v>2710</v>
      </c>
      <c r="E17" s="11" t="s">
        <v>12</v>
      </c>
      <c r="F17" s="16"/>
      <c r="G17" s="16"/>
      <c r="H17" s="125">
        <v>270000</v>
      </c>
      <c r="I17" s="125">
        <v>270000</v>
      </c>
      <c r="J17" s="8"/>
      <c r="K17" s="68" t="s">
        <v>55</v>
      </c>
    </row>
    <row r="18" spans="1:11" ht="36" customHeight="1">
      <c r="A18" s="5">
        <v>8</v>
      </c>
      <c r="B18" s="5">
        <v>700</v>
      </c>
      <c r="C18" s="12">
        <v>70005</v>
      </c>
      <c r="D18" s="5">
        <v>2710</v>
      </c>
      <c r="E18" s="70" t="s">
        <v>13</v>
      </c>
      <c r="F18" s="16"/>
      <c r="G18" s="16"/>
      <c r="H18" s="125">
        <v>160000</v>
      </c>
      <c r="I18" s="125">
        <v>160000</v>
      </c>
      <c r="J18" s="8"/>
      <c r="K18" s="68" t="s">
        <v>57</v>
      </c>
    </row>
    <row r="19" spans="1:11" ht="6.75" customHeight="1">
      <c r="A19" s="160"/>
      <c r="B19" s="160"/>
      <c r="C19" s="161"/>
      <c r="D19" s="160"/>
      <c r="E19" s="149"/>
      <c r="F19" s="162"/>
      <c r="G19" s="162"/>
      <c r="H19" s="162"/>
      <c r="I19" s="162"/>
      <c r="J19" s="163"/>
      <c r="K19" s="164"/>
    </row>
    <row r="20" spans="1:11" ht="9" customHeight="1">
      <c r="A20" s="165"/>
      <c r="B20" s="165"/>
      <c r="C20" s="21"/>
      <c r="D20" s="165"/>
      <c r="E20" s="166"/>
      <c r="F20" s="167"/>
      <c r="G20" s="167"/>
      <c r="H20" s="167"/>
      <c r="I20" s="167"/>
      <c r="J20" s="168"/>
      <c r="K20" s="169"/>
    </row>
    <row r="21" spans="1:11" ht="16.5" customHeight="1">
      <c r="A21" s="207" t="s">
        <v>19</v>
      </c>
      <c r="B21" s="186" t="s">
        <v>1</v>
      </c>
      <c r="C21" s="186" t="s">
        <v>2</v>
      </c>
      <c r="D21" s="186" t="s">
        <v>0</v>
      </c>
      <c r="E21" s="215" t="s">
        <v>8</v>
      </c>
      <c r="F21" s="182" t="s">
        <v>7</v>
      </c>
      <c r="G21" s="182"/>
      <c r="H21" s="182"/>
      <c r="I21" s="182"/>
      <c r="J21" s="182"/>
      <c r="K21" s="209" t="s">
        <v>6</v>
      </c>
    </row>
    <row r="22" spans="1:11" ht="14.25" customHeight="1">
      <c r="A22" s="208"/>
      <c r="B22" s="187"/>
      <c r="C22" s="187"/>
      <c r="D22" s="187"/>
      <c r="E22" s="216"/>
      <c r="F22" s="183" t="s">
        <v>5</v>
      </c>
      <c r="G22" s="183"/>
      <c r="H22" s="182" t="s">
        <v>17</v>
      </c>
      <c r="I22" s="185"/>
      <c r="J22" s="83" t="s">
        <v>24</v>
      </c>
      <c r="K22" s="210"/>
    </row>
    <row r="23" spans="1:11" ht="27.75" customHeight="1">
      <c r="A23" s="188"/>
      <c r="B23" s="188"/>
      <c r="C23" s="188"/>
      <c r="D23" s="188"/>
      <c r="E23" s="217"/>
      <c r="F23" s="159" t="s">
        <v>37</v>
      </c>
      <c r="G23" s="126" t="s">
        <v>38</v>
      </c>
      <c r="H23" s="127" t="s">
        <v>37</v>
      </c>
      <c r="I23" s="36" t="s">
        <v>38</v>
      </c>
      <c r="J23" s="80"/>
      <c r="K23" s="211"/>
    </row>
    <row r="24" spans="1:11" ht="58.5" customHeight="1">
      <c r="A24" s="6">
        <v>9</v>
      </c>
      <c r="B24" s="5">
        <v>700</v>
      </c>
      <c r="C24" s="12">
        <v>70005</v>
      </c>
      <c r="D24" s="5">
        <v>2710</v>
      </c>
      <c r="E24" s="70" t="s">
        <v>13</v>
      </c>
      <c r="F24" s="16"/>
      <c r="G24" s="16"/>
      <c r="H24" s="125"/>
      <c r="I24" s="125">
        <v>77680</v>
      </c>
      <c r="J24" s="8"/>
      <c r="K24" s="68" t="s">
        <v>62</v>
      </c>
    </row>
    <row r="25" spans="1:11" ht="35.25" customHeight="1">
      <c r="A25" s="5">
        <v>10</v>
      </c>
      <c r="B25" s="5">
        <v>710</v>
      </c>
      <c r="C25" s="12">
        <v>71014</v>
      </c>
      <c r="D25" s="5">
        <v>2710</v>
      </c>
      <c r="E25" s="70" t="s">
        <v>13</v>
      </c>
      <c r="F25" s="16"/>
      <c r="G25" s="16"/>
      <c r="H25" s="125">
        <v>200000</v>
      </c>
      <c r="I25" s="125"/>
      <c r="J25" s="8"/>
      <c r="K25" s="68" t="s">
        <v>45</v>
      </c>
    </row>
    <row r="26" spans="1:11" ht="27" customHeight="1">
      <c r="A26" s="6">
        <v>11</v>
      </c>
      <c r="B26" s="90">
        <v>750</v>
      </c>
      <c r="C26" s="90">
        <v>75020</v>
      </c>
      <c r="D26" s="90">
        <v>2710</v>
      </c>
      <c r="E26" s="70" t="s">
        <v>13</v>
      </c>
      <c r="F26" s="16"/>
      <c r="G26" s="16"/>
      <c r="H26" s="125">
        <v>204000</v>
      </c>
      <c r="I26" s="125">
        <v>204000</v>
      </c>
      <c r="J26" s="8"/>
      <c r="K26" s="91" t="s">
        <v>63</v>
      </c>
    </row>
    <row r="27" spans="1:11" ht="45" customHeight="1">
      <c r="A27" s="5">
        <v>12</v>
      </c>
      <c r="B27" s="76">
        <v>750</v>
      </c>
      <c r="C27" s="76">
        <v>75095</v>
      </c>
      <c r="D27" s="76">
        <v>6639</v>
      </c>
      <c r="E27" s="7" t="s">
        <v>12</v>
      </c>
      <c r="F27" s="16"/>
      <c r="G27" s="16"/>
      <c r="H27" s="125">
        <v>12269</v>
      </c>
      <c r="I27" s="125">
        <v>12269</v>
      </c>
      <c r="J27" s="8"/>
      <c r="K27" s="17" t="s">
        <v>35</v>
      </c>
    </row>
    <row r="28" spans="1:11" ht="43.5" customHeight="1">
      <c r="A28" s="6">
        <v>13</v>
      </c>
      <c r="B28" s="19">
        <v>754</v>
      </c>
      <c r="C28" s="19">
        <v>75421</v>
      </c>
      <c r="D28" s="19">
        <v>2710</v>
      </c>
      <c r="E28" s="18" t="s">
        <v>13</v>
      </c>
      <c r="F28" s="16"/>
      <c r="G28" s="16"/>
      <c r="H28" s="125">
        <v>5000</v>
      </c>
      <c r="I28" s="125">
        <v>5000</v>
      </c>
      <c r="J28" s="8"/>
      <c r="K28" s="17" t="s">
        <v>48</v>
      </c>
    </row>
    <row r="29" spans="1:11" ht="24" customHeight="1">
      <c r="A29" s="5">
        <v>14</v>
      </c>
      <c r="B29" s="147">
        <v>754</v>
      </c>
      <c r="C29" s="148">
        <v>75404</v>
      </c>
      <c r="D29" s="147">
        <v>3000</v>
      </c>
      <c r="E29" s="149" t="s">
        <v>64</v>
      </c>
      <c r="F29" s="16"/>
      <c r="G29" s="16"/>
      <c r="H29" s="125"/>
      <c r="I29" s="125">
        <v>117500</v>
      </c>
      <c r="J29" s="8"/>
      <c r="K29" s="17" t="s">
        <v>65</v>
      </c>
    </row>
    <row r="30" spans="1:11" ht="43.5" customHeight="1">
      <c r="A30" s="6">
        <v>15</v>
      </c>
      <c r="B30" s="147">
        <v>754</v>
      </c>
      <c r="C30" s="148">
        <v>75404</v>
      </c>
      <c r="D30" s="147">
        <v>6170</v>
      </c>
      <c r="E30" s="149" t="s">
        <v>64</v>
      </c>
      <c r="F30" s="16"/>
      <c r="G30" s="16"/>
      <c r="H30" s="125"/>
      <c r="I30" s="125">
        <v>32500</v>
      </c>
      <c r="J30" s="8"/>
      <c r="K30" s="150" t="s">
        <v>66</v>
      </c>
    </row>
    <row r="31" spans="1:11" ht="39.75" customHeight="1">
      <c r="A31" s="5">
        <v>16</v>
      </c>
      <c r="B31" s="19">
        <v>754</v>
      </c>
      <c r="C31" s="19">
        <v>75495</v>
      </c>
      <c r="D31" s="19">
        <v>2710</v>
      </c>
      <c r="E31" s="18" t="s">
        <v>13</v>
      </c>
      <c r="F31" s="16"/>
      <c r="G31" s="16"/>
      <c r="H31" s="125">
        <v>30000</v>
      </c>
      <c r="I31" s="125"/>
      <c r="J31" s="8"/>
      <c r="K31" s="17" t="s">
        <v>53</v>
      </c>
    </row>
    <row r="32" spans="1:11" ht="17.25" customHeight="1">
      <c r="A32" s="49"/>
      <c r="B32" s="50"/>
      <c r="C32" s="50"/>
      <c r="D32" s="50"/>
      <c r="E32" s="51" t="s">
        <v>14</v>
      </c>
      <c r="F32" s="52"/>
      <c r="G32" s="52"/>
      <c r="H32" s="129">
        <f>SUM(H11:H18,H24:H31)</f>
        <v>3967174</v>
      </c>
      <c r="I32" s="129">
        <f>SUM(I11:I18,I24:I31)</f>
        <v>4888654</v>
      </c>
      <c r="J32" s="51"/>
      <c r="K32" s="51"/>
    </row>
    <row r="33" spans="1:11" ht="30" customHeight="1">
      <c r="A33" s="5">
        <v>17</v>
      </c>
      <c r="B33" s="5">
        <v>921</v>
      </c>
      <c r="C33" s="5">
        <v>92109</v>
      </c>
      <c r="D33" s="5">
        <v>2480</v>
      </c>
      <c r="E33" s="11" t="s">
        <v>3</v>
      </c>
      <c r="F33" s="9">
        <v>1800000</v>
      </c>
      <c r="G33" s="9">
        <v>1800000</v>
      </c>
      <c r="H33" s="95"/>
      <c r="I33" s="12"/>
      <c r="J33" s="12"/>
      <c r="K33" s="12" t="s">
        <v>10</v>
      </c>
    </row>
    <row r="34" spans="1:11" ht="21" customHeight="1">
      <c r="A34" s="5">
        <v>18</v>
      </c>
      <c r="B34" s="13">
        <v>921</v>
      </c>
      <c r="C34" s="13">
        <v>92116</v>
      </c>
      <c r="D34" s="13">
        <v>2480</v>
      </c>
      <c r="E34" s="14" t="s">
        <v>4</v>
      </c>
      <c r="F34" s="9">
        <v>700000</v>
      </c>
      <c r="G34" s="9">
        <v>700000</v>
      </c>
      <c r="H34" s="95"/>
      <c r="I34" s="12"/>
      <c r="J34" s="12"/>
      <c r="K34" s="12" t="s">
        <v>10</v>
      </c>
    </row>
    <row r="35" spans="1:11" ht="17.25" customHeight="1">
      <c r="A35" s="49"/>
      <c r="B35" s="50">
        <v>921</v>
      </c>
      <c r="C35" s="50"/>
      <c r="D35" s="50"/>
      <c r="E35" s="51" t="s">
        <v>39</v>
      </c>
      <c r="F35" s="52">
        <f>SUM(F33:F34)</f>
        <v>2500000</v>
      </c>
      <c r="G35" s="52">
        <f>SUM(G33:G34)</f>
        <v>2500000</v>
      </c>
      <c r="H35" s="130"/>
      <c r="I35" s="51"/>
      <c r="J35" s="51"/>
      <c r="K35" s="51"/>
    </row>
    <row r="36" spans="1:11" ht="26.25" customHeight="1">
      <c r="A36" s="219" t="s">
        <v>21</v>
      </c>
      <c r="B36" s="220"/>
      <c r="C36" s="220"/>
      <c r="D36" s="220"/>
      <c r="E36" s="221"/>
      <c r="F36" s="31">
        <f>F35</f>
        <v>2500000</v>
      </c>
      <c r="G36" s="31">
        <f>G35</f>
        <v>2500000</v>
      </c>
      <c r="H36" s="131">
        <f>H32</f>
        <v>3967174</v>
      </c>
      <c r="I36" s="20">
        <f>I32</f>
        <v>4888654</v>
      </c>
      <c r="J36" s="12"/>
      <c r="K36" s="12"/>
    </row>
    <row r="37" spans="1:11" ht="7.5" customHeight="1">
      <c r="A37" s="21"/>
      <c r="B37" s="21"/>
      <c r="C37" s="21"/>
      <c r="D37" s="21"/>
      <c r="E37" s="21"/>
      <c r="F37" s="22"/>
      <c r="G37" s="22"/>
      <c r="H37" s="21"/>
      <c r="I37" s="21"/>
      <c r="J37" s="21"/>
      <c r="K37" s="21"/>
    </row>
    <row r="38" spans="1:11" ht="12.75" customHeight="1">
      <c r="A38" s="207" t="s">
        <v>19</v>
      </c>
      <c r="B38" s="186" t="s">
        <v>1</v>
      </c>
      <c r="C38" s="186" t="s">
        <v>2</v>
      </c>
      <c r="D38" s="186" t="s">
        <v>0</v>
      </c>
      <c r="E38" s="215" t="s">
        <v>8</v>
      </c>
      <c r="F38" s="182" t="s">
        <v>7</v>
      </c>
      <c r="G38" s="182"/>
      <c r="H38" s="182"/>
      <c r="I38" s="182"/>
      <c r="J38" s="182"/>
      <c r="K38" s="209" t="s">
        <v>6</v>
      </c>
    </row>
    <row r="39" spans="1:11" ht="15" customHeight="1">
      <c r="A39" s="208"/>
      <c r="B39" s="187"/>
      <c r="C39" s="187"/>
      <c r="D39" s="187"/>
      <c r="E39" s="216"/>
      <c r="F39" s="183" t="s">
        <v>5</v>
      </c>
      <c r="G39" s="183"/>
      <c r="H39" s="184" t="s">
        <v>17</v>
      </c>
      <c r="I39" s="185"/>
      <c r="J39" s="83" t="s">
        <v>24</v>
      </c>
      <c r="K39" s="210"/>
    </row>
    <row r="40" spans="1:11" ht="22.5" customHeight="1">
      <c r="A40" s="188"/>
      <c r="B40" s="188"/>
      <c r="C40" s="188"/>
      <c r="D40" s="188"/>
      <c r="E40" s="217"/>
      <c r="F40" s="159" t="s">
        <v>37</v>
      </c>
      <c r="G40" s="126" t="s">
        <v>38</v>
      </c>
      <c r="H40" s="159" t="s">
        <v>37</v>
      </c>
      <c r="I40" s="36" t="s">
        <v>38</v>
      </c>
      <c r="J40" s="80"/>
      <c r="K40" s="211"/>
    </row>
    <row r="41" spans="1:11" ht="15" customHeight="1">
      <c r="A41" s="21"/>
      <c r="B41" s="21"/>
      <c r="C41" s="21"/>
      <c r="D41" s="21"/>
      <c r="E41" s="21"/>
      <c r="F41" s="22"/>
      <c r="G41" s="22"/>
      <c r="H41" s="21"/>
      <c r="I41" s="21"/>
      <c r="J41" s="21"/>
      <c r="K41" s="21"/>
    </row>
    <row r="42" spans="1:11" ht="16.5" customHeight="1">
      <c r="A42" s="2"/>
      <c r="B42" s="218" t="s">
        <v>23</v>
      </c>
      <c r="C42" s="218"/>
      <c r="D42" s="218"/>
      <c r="E42" s="218"/>
      <c r="F42" s="218"/>
      <c r="G42" s="218"/>
      <c r="H42" s="218"/>
      <c r="I42" s="218"/>
      <c r="J42" s="218"/>
      <c r="K42" s="23"/>
    </row>
    <row r="43" spans="1:11" ht="27.75" customHeight="1">
      <c r="A43" s="109">
        <v>19</v>
      </c>
      <c r="B43" s="99">
        <v>801</v>
      </c>
      <c r="C43" s="99">
        <v>80101</v>
      </c>
      <c r="D43" s="99">
        <v>2540</v>
      </c>
      <c r="E43" s="100" t="s">
        <v>42</v>
      </c>
      <c r="F43" s="143">
        <v>1588764</v>
      </c>
      <c r="G43" s="143">
        <v>1588764</v>
      </c>
      <c r="H43" s="132"/>
      <c r="I43" s="97"/>
      <c r="J43" s="97"/>
      <c r="K43" s="105"/>
    </row>
    <row r="44" spans="1:11" ht="14.25" customHeight="1">
      <c r="A44" s="222">
        <v>20</v>
      </c>
      <c r="B44" s="200">
        <v>801</v>
      </c>
      <c r="C44" s="200">
        <v>80103</v>
      </c>
      <c r="D44" s="200">
        <v>2540</v>
      </c>
      <c r="E44" s="226" t="s">
        <v>43</v>
      </c>
      <c r="F44" s="197">
        <v>362216</v>
      </c>
      <c r="G44" s="197">
        <v>362216</v>
      </c>
      <c r="H44" s="234"/>
      <c r="I44" s="102"/>
      <c r="J44" s="224"/>
      <c r="K44" s="228"/>
    </row>
    <row r="45" spans="1:11" ht="15" customHeight="1">
      <c r="A45" s="223"/>
      <c r="B45" s="201"/>
      <c r="C45" s="201"/>
      <c r="D45" s="201"/>
      <c r="E45" s="227"/>
      <c r="F45" s="198"/>
      <c r="G45" s="198"/>
      <c r="H45" s="235"/>
      <c r="I45" s="103"/>
      <c r="J45" s="225"/>
      <c r="K45" s="229"/>
    </row>
    <row r="46" spans="1:11" ht="15" customHeight="1">
      <c r="A46" s="222">
        <v>21</v>
      </c>
      <c r="B46" s="224">
        <v>801</v>
      </c>
      <c r="C46" s="224">
        <v>80104</v>
      </c>
      <c r="D46" s="224">
        <v>2540</v>
      </c>
      <c r="E46" s="195" t="s">
        <v>44</v>
      </c>
      <c r="F46" s="178">
        <v>11014590</v>
      </c>
      <c r="G46" s="178">
        <v>11364590</v>
      </c>
      <c r="H46" s="232"/>
      <c r="I46" s="101"/>
      <c r="J46" s="178"/>
      <c r="K46" s="228"/>
    </row>
    <row r="47" spans="1:11" ht="9.75" customHeight="1">
      <c r="A47" s="223"/>
      <c r="B47" s="225"/>
      <c r="C47" s="225"/>
      <c r="D47" s="225"/>
      <c r="E47" s="196"/>
      <c r="F47" s="179"/>
      <c r="G47" s="179"/>
      <c r="H47" s="233"/>
      <c r="I47" s="104"/>
      <c r="J47" s="196"/>
      <c r="K47" s="229"/>
    </row>
    <row r="48" spans="1:11" ht="12" customHeight="1">
      <c r="A48" s="236">
        <v>22</v>
      </c>
      <c r="B48" s="222">
        <v>801</v>
      </c>
      <c r="C48" s="224">
        <v>80106</v>
      </c>
      <c r="D48" s="222">
        <v>2540</v>
      </c>
      <c r="E48" s="180" t="s">
        <v>52</v>
      </c>
      <c r="F48" s="178">
        <v>515937</v>
      </c>
      <c r="G48" s="178">
        <v>480937</v>
      </c>
      <c r="H48" s="230"/>
      <c r="I48" s="97"/>
      <c r="J48" s="195"/>
      <c r="K48" s="228"/>
    </row>
    <row r="49" spans="1:11" ht="16.5" customHeight="1">
      <c r="A49" s="236"/>
      <c r="B49" s="223"/>
      <c r="C49" s="225"/>
      <c r="D49" s="223"/>
      <c r="E49" s="181"/>
      <c r="F49" s="179"/>
      <c r="G49" s="179"/>
      <c r="H49" s="231"/>
      <c r="I49" s="98"/>
      <c r="J49" s="196"/>
      <c r="K49" s="229"/>
    </row>
    <row r="50" spans="1:11" ht="22.5" customHeight="1">
      <c r="A50" s="122">
        <v>23</v>
      </c>
      <c r="B50" s="119">
        <v>801</v>
      </c>
      <c r="C50" s="118">
        <v>80110</v>
      </c>
      <c r="D50" s="119">
        <v>2540</v>
      </c>
      <c r="E50" s="120" t="s">
        <v>49</v>
      </c>
      <c r="F50" s="144">
        <v>125040</v>
      </c>
      <c r="G50" s="144">
        <v>125040</v>
      </c>
      <c r="H50" s="133"/>
      <c r="I50" s="121"/>
      <c r="J50" s="121"/>
      <c r="K50" s="123"/>
    </row>
    <row r="51" spans="1:11" ht="18.75" customHeight="1">
      <c r="A51" s="43"/>
      <c r="B51" s="84">
        <v>801</v>
      </c>
      <c r="C51" s="84"/>
      <c r="D51" s="84"/>
      <c r="E51" s="85" t="s">
        <v>9</v>
      </c>
      <c r="F51" s="47">
        <f>F48+F46+F44+F43+F50</f>
        <v>13606547</v>
      </c>
      <c r="G51" s="47">
        <f>SUM(G43:G50)</f>
        <v>13921547</v>
      </c>
      <c r="H51" s="134"/>
      <c r="I51" s="47"/>
      <c r="J51" s="85"/>
      <c r="K51" s="85"/>
    </row>
    <row r="52" spans="1:11" ht="18" customHeight="1">
      <c r="A52" s="145">
        <v>24</v>
      </c>
      <c r="B52" s="106">
        <v>854</v>
      </c>
      <c r="C52" s="107">
        <v>85404</v>
      </c>
      <c r="D52" s="117">
        <v>2540</v>
      </c>
      <c r="E52" s="108" t="s">
        <v>60</v>
      </c>
      <c r="F52" s="10"/>
      <c r="G52" s="58">
        <v>35000</v>
      </c>
      <c r="H52" s="135"/>
      <c r="I52" s="58"/>
      <c r="J52" s="9"/>
      <c r="K52" s="116" t="s">
        <v>61</v>
      </c>
    </row>
    <row r="53" spans="1:11" ht="17.25" customHeight="1">
      <c r="A53" s="79"/>
      <c r="B53" s="40">
        <v>854</v>
      </c>
      <c r="C53" s="41">
        <v>85404</v>
      </c>
      <c r="D53" s="61"/>
      <c r="E53" s="62"/>
      <c r="F53" s="63"/>
      <c r="G53" s="64">
        <f>G52</f>
        <v>35000</v>
      </c>
      <c r="H53" s="136"/>
      <c r="I53" s="64"/>
      <c r="J53" s="112"/>
      <c r="K53" s="112"/>
    </row>
    <row r="54" spans="1:11" ht="24" customHeight="1">
      <c r="A54" s="54">
        <v>25</v>
      </c>
      <c r="B54" s="55" t="s">
        <v>29</v>
      </c>
      <c r="C54" s="55" t="s">
        <v>30</v>
      </c>
      <c r="D54" s="56">
        <v>2830</v>
      </c>
      <c r="E54" s="57" t="s">
        <v>31</v>
      </c>
      <c r="F54" s="10">
        <v>30000</v>
      </c>
      <c r="G54" s="10">
        <v>30000</v>
      </c>
      <c r="H54" s="135"/>
      <c r="I54" s="58"/>
      <c r="J54" s="9"/>
      <c r="K54" s="116" t="s">
        <v>46</v>
      </c>
    </row>
    <row r="55" spans="1:11" ht="17.25" customHeight="1">
      <c r="A55" s="59"/>
      <c r="B55" s="60">
        <v>0</v>
      </c>
      <c r="C55" s="60" t="s">
        <v>30</v>
      </c>
      <c r="D55" s="61"/>
      <c r="E55" s="62"/>
      <c r="F55" s="63">
        <f>F54</f>
        <v>30000</v>
      </c>
      <c r="G55" s="63">
        <f>G54</f>
        <v>30000</v>
      </c>
      <c r="H55" s="136"/>
      <c r="I55" s="64"/>
      <c r="J55" s="112"/>
      <c r="K55" s="112"/>
    </row>
    <row r="56" spans="1:11" ht="57.75" customHeight="1">
      <c r="A56" s="24">
        <v>26</v>
      </c>
      <c r="B56" s="25">
        <v>630</v>
      </c>
      <c r="C56" s="25">
        <v>63003</v>
      </c>
      <c r="D56" s="56">
        <v>2360</v>
      </c>
      <c r="E56" s="57" t="s">
        <v>36</v>
      </c>
      <c r="F56" s="28"/>
      <c r="G56" s="28"/>
      <c r="H56" s="137">
        <v>40000</v>
      </c>
      <c r="I56" s="29">
        <v>40000</v>
      </c>
      <c r="J56" s="12"/>
      <c r="K56" s="111"/>
    </row>
    <row r="57" spans="1:11" ht="15.75" customHeight="1">
      <c r="A57" s="34"/>
      <c r="B57" s="37">
        <v>630</v>
      </c>
      <c r="C57" s="33">
        <v>63003</v>
      </c>
      <c r="D57" s="61"/>
      <c r="E57" s="62"/>
      <c r="F57" s="38"/>
      <c r="G57" s="38"/>
      <c r="H57" s="138">
        <f>H56</f>
        <v>40000</v>
      </c>
      <c r="I57" s="39">
        <f>I56</f>
        <v>40000</v>
      </c>
      <c r="J57" s="113"/>
      <c r="K57" s="114"/>
    </row>
    <row r="58" spans="1:11" ht="24.75" customHeight="1">
      <c r="A58" s="5">
        <v>27</v>
      </c>
      <c r="B58" s="73">
        <v>851</v>
      </c>
      <c r="C58" s="73">
        <v>85154</v>
      </c>
      <c r="D58" s="76">
        <v>2360</v>
      </c>
      <c r="E58" s="77" t="s">
        <v>25</v>
      </c>
      <c r="F58" s="12"/>
      <c r="G58" s="12"/>
      <c r="H58" s="125">
        <v>40000</v>
      </c>
      <c r="I58" s="125">
        <v>40000</v>
      </c>
      <c r="J58" s="12"/>
      <c r="K58" s="12"/>
    </row>
    <row r="59" spans="1:11" ht="15" customHeight="1">
      <c r="A59" s="71"/>
      <c r="B59" s="40">
        <v>851</v>
      </c>
      <c r="C59" s="41">
        <v>85154</v>
      </c>
      <c r="D59" s="61"/>
      <c r="E59" s="62"/>
      <c r="F59" s="38"/>
      <c r="G59" s="38"/>
      <c r="H59" s="138">
        <f>SUM(H58:H58)</f>
        <v>40000</v>
      </c>
      <c r="I59" s="138">
        <f>SUM(I58:I58)</f>
        <v>40000</v>
      </c>
      <c r="J59" s="114"/>
      <c r="K59" s="114"/>
    </row>
    <row r="60" spans="1:11" ht="15" customHeight="1">
      <c r="A60" s="53">
        <v>28</v>
      </c>
      <c r="B60" s="106">
        <v>853</v>
      </c>
      <c r="C60" s="107">
        <v>85305</v>
      </c>
      <c r="D60" s="117" t="s">
        <v>47</v>
      </c>
      <c r="E60" s="108" t="s">
        <v>41</v>
      </c>
      <c r="F60" s="66"/>
      <c r="G60" s="66"/>
      <c r="H60" s="139">
        <v>252800</v>
      </c>
      <c r="I60" s="139">
        <v>252800</v>
      </c>
      <c r="J60" s="66"/>
      <c r="K60" s="115"/>
    </row>
    <row r="61" spans="1:11" ht="15" customHeight="1">
      <c r="A61" s="79"/>
      <c r="B61" s="40">
        <v>853</v>
      </c>
      <c r="C61" s="41">
        <v>85305</v>
      </c>
      <c r="D61" s="61"/>
      <c r="E61" s="62"/>
      <c r="F61" s="38"/>
      <c r="G61" s="38"/>
      <c r="H61" s="138">
        <f>SUM(H60:H60)</f>
        <v>252800</v>
      </c>
      <c r="I61" s="138">
        <f>SUM(I60:I60)</f>
        <v>252800</v>
      </c>
      <c r="J61" s="114"/>
      <c r="K61" s="114"/>
    </row>
    <row r="62" spans="1:11" ht="24" customHeight="1">
      <c r="A62" s="151"/>
      <c r="B62" s="152"/>
      <c r="C62" s="153"/>
      <c r="D62" s="154"/>
      <c r="E62" s="155"/>
      <c r="F62" s="156"/>
      <c r="G62" s="156"/>
      <c r="H62" s="157"/>
      <c r="I62" s="157"/>
      <c r="J62" s="158"/>
      <c r="K62" s="158"/>
    </row>
    <row r="63" spans="1:11" ht="15.75" customHeight="1">
      <c r="A63" s="207" t="s">
        <v>19</v>
      </c>
      <c r="B63" s="186" t="s">
        <v>1</v>
      </c>
      <c r="C63" s="186" t="s">
        <v>2</v>
      </c>
      <c r="D63" s="186" t="s">
        <v>0</v>
      </c>
      <c r="E63" s="215" t="s">
        <v>8</v>
      </c>
      <c r="F63" s="182" t="s">
        <v>7</v>
      </c>
      <c r="G63" s="182"/>
      <c r="H63" s="182"/>
      <c r="I63" s="182"/>
      <c r="J63" s="182"/>
      <c r="K63" s="158"/>
    </row>
    <row r="64" spans="1:11" ht="15" customHeight="1">
      <c r="A64" s="208"/>
      <c r="B64" s="187"/>
      <c r="C64" s="187"/>
      <c r="D64" s="187"/>
      <c r="E64" s="216"/>
      <c r="F64" s="183" t="s">
        <v>5</v>
      </c>
      <c r="G64" s="183"/>
      <c r="H64" s="184" t="s">
        <v>17</v>
      </c>
      <c r="I64" s="185"/>
      <c r="J64" s="83" t="s">
        <v>24</v>
      </c>
      <c r="K64" s="158"/>
    </row>
    <row r="65" spans="1:11" ht="27" customHeight="1">
      <c r="A65" s="188"/>
      <c r="B65" s="188"/>
      <c r="C65" s="188"/>
      <c r="D65" s="188"/>
      <c r="E65" s="217"/>
      <c r="F65" s="146" t="s">
        <v>37</v>
      </c>
      <c r="G65" s="126" t="s">
        <v>38</v>
      </c>
      <c r="H65" s="146" t="s">
        <v>37</v>
      </c>
      <c r="I65" s="36" t="s">
        <v>38</v>
      </c>
      <c r="J65" s="80"/>
      <c r="K65" s="158"/>
    </row>
    <row r="66" spans="1:11" ht="75.75" customHeight="1">
      <c r="A66" s="86">
        <v>25</v>
      </c>
      <c r="B66" s="72">
        <v>921</v>
      </c>
      <c r="C66" s="72">
        <v>92195</v>
      </c>
      <c r="D66" s="87">
        <v>2360</v>
      </c>
      <c r="E66" s="88" t="s">
        <v>56</v>
      </c>
      <c r="F66" s="89"/>
      <c r="G66" s="89"/>
      <c r="H66" s="140">
        <v>10000</v>
      </c>
      <c r="I66" s="140">
        <v>10000</v>
      </c>
      <c r="J66" s="89"/>
      <c r="K66" s="96"/>
    </row>
    <row r="67" spans="1:11" ht="18" customHeight="1">
      <c r="A67" s="34"/>
      <c r="B67" s="37">
        <v>921</v>
      </c>
      <c r="C67" s="33">
        <v>92195</v>
      </c>
      <c r="D67" s="61"/>
      <c r="E67" s="62"/>
      <c r="F67" s="38"/>
      <c r="G67" s="38"/>
      <c r="H67" s="138">
        <f>H66</f>
        <v>10000</v>
      </c>
      <c r="I67" s="138">
        <f>I66</f>
        <v>10000</v>
      </c>
      <c r="J67" s="42"/>
      <c r="K67" s="2"/>
    </row>
    <row r="68" spans="1:11" ht="99.75" customHeight="1">
      <c r="A68" s="24">
        <v>26</v>
      </c>
      <c r="B68" s="26">
        <v>926</v>
      </c>
      <c r="C68" s="26">
        <v>92605</v>
      </c>
      <c r="D68" s="78">
        <v>2360</v>
      </c>
      <c r="E68" s="27" t="s">
        <v>26</v>
      </c>
      <c r="F68" s="28"/>
      <c r="G68" s="28"/>
      <c r="H68" s="137">
        <v>200000</v>
      </c>
      <c r="I68" s="137">
        <v>200000</v>
      </c>
      <c r="J68" s="28"/>
      <c r="K68" s="2"/>
    </row>
    <row r="69" spans="1:11" ht="17.25" customHeight="1">
      <c r="A69" s="42"/>
      <c r="B69" s="35">
        <v>926</v>
      </c>
      <c r="C69" s="35">
        <v>92605</v>
      </c>
      <c r="D69" s="38"/>
      <c r="E69" s="38"/>
      <c r="F69" s="38"/>
      <c r="G69" s="38"/>
      <c r="H69" s="138">
        <f>H68</f>
        <v>200000</v>
      </c>
      <c r="I69" s="138">
        <f>I68</f>
        <v>200000</v>
      </c>
      <c r="J69" s="38"/>
      <c r="K69" s="2"/>
    </row>
    <row r="70" spans="1:11" ht="27.75" customHeight="1">
      <c r="A70" s="44"/>
      <c r="B70" s="204" t="s">
        <v>27</v>
      </c>
      <c r="C70" s="205"/>
      <c r="D70" s="205"/>
      <c r="E70" s="206"/>
      <c r="F70" s="45"/>
      <c r="G70" s="45"/>
      <c r="H70" s="141">
        <f>H69+H67+H60+H59+H57+H55</f>
        <v>542800</v>
      </c>
      <c r="I70" s="45">
        <f>I69+I67+I60+I59+I57+I55</f>
        <v>542800</v>
      </c>
      <c r="J70" s="46"/>
      <c r="K70" s="2"/>
    </row>
    <row r="71" spans="1:11" ht="18" customHeight="1">
      <c r="A71" s="43"/>
      <c r="B71" s="174" t="s">
        <v>15</v>
      </c>
      <c r="C71" s="175"/>
      <c r="D71" s="175"/>
      <c r="E71" s="176"/>
      <c r="F71" s="47">
        <f>F36+F51+F55</f>
        <v>16136547</v>
      </c>
      <c r="G71" s="47">
        <f>G36+G51+G55+G53</f>
        <v>16486547</v>
      </c>
      <c r="H71" s="134">
        <f>H70+H36</f>
        <v>4509974</v>
      </c>
      <c r="I71" s="47">
        <f>I70+I36</f>
        <v>5431454</v>
      </c>
      <c r="J71" s="48"/>
      <c r="K71" s="30"/>
    </row>
    <row r="72" spans="1:11" ht="13.5" customHeight="1">
      <c r="A72" s="2"/>
      <c r="B72" s="177"/>
      <c r="C72" s="177"/>
      <c r="D72" s="177"/>
      <c r="E72" s="177"/>
      <c r="F72" s="177"/>
      <c r="G72" s="177"/>
      <c r="H72" s="177"/>
      <c r="I72" s="75"/>
      <c r="J72" s="2"/>
      <c r="K72" s="30"/>
    </row>
    <row r="73" spans="1:11" ht="14.25" customHeight="1">
      <c r="A73" s="93"/>
      <c r="B73" s="94"/>
      <c r="C73" s="94"/>
      <c r="D73" s="94"/>
      <c r="E73" s="94"/>
      <c r="F73" s="95"/>
      <c r="G73" s="199" t="s">
        <v>40</v>
      </c>
      <c r="H73" s="190"/>
      <c r="I73" s="191" t="s">
        <v>58</v>
      </c>
      <c r="J73" s="192"/>
      <c r="K73" s="30"/>
    </row>
    <row r="74" spans="1:13" ht="18" customHeight="1">
      <c r="A74" s="12" t="s">
        <v>70</v>
      </c>
      <c r="B74" s="12"/>
      <c r="C74" s="12"/>
      <c r="D74" s="12"/>
      <c r="E74" s="12"/>
      <c r="F74" s="12"/>
      <c r="G74" s="172">
        <f>H11+H14+H27+H15+H16</f>
        <v>830174</v>
      </c>
      <c r="H74" s="173"/>
      <c r="I74" s="172">
        <f>I11+I14+I15+I27+I30+I16</f>
        <v>1786474</v>
      </c>
      <c r="J74" s="193"/>
      <c r="K74" s="92"/>
      <c r="M74" s="128"/>
    </row>
    <row r="75" spans="1:13" ht="17.25" customHeight="1">
      <c r="A75" s="12" t="s">
        <v>32</v>
      </c>
      <c r="B75" s="12"/>
      <c r="C75" s="93"/>
      <c r="D75" s="94"/>
      <c r="E75" s="94"/>
      <c r="F75" s="125"/>
      <c r="G75" s="172">
        <f>H71+F71-H11-H14-H15-H27</f>
        <v>19816347</v>
      </c>
      <c r="H75" s="173"/>
      <c r="I75" s="194">
        <f>G71+I71-I74</f>
        <v>20131527</v>
      </c>
      <c r="J75" s="192"/>
      <c r="K75" s="81"/>
      <c r="M75" s="128"/>
    </row>
    <row r="76" spans="1:13" ht="17.25" customHeight="1">
      <c r="A76" s="69" t="s">
        <v>28</v>
      </c>
      <c r="B76" s="65"/>
      <c r="C76" s="65"/>
      <c r="D76" s="65"/>
      <c r="E76" s="65"/>
      <c r="F76" s="110"/>
      <c r="G76" s="189">
        <f>G75+G74</f>
        <v>20646521</v>
      </c>
      <c r="H76" s="190"/>
      <c r="I76" s="194">
        <f>I74+I75</f>
        <v>21918001</v>
      </c>
      <c r="J76" s="192"/>
      <c r="K76" s="82"/>
      <c r="M76" s="128"/>
    </row>
    <row r="77" spans="11:13" ht="12.75">
      <c r="K77" s="67"/>
      <c r="M77" s="128" t="s">
        <v>69</v>
      </c>
    </row>
    <row r="78" ht="12.75">
      <c r="M78" s="128">
        <f>I76-G76</f>
        <v>1271480</v>
      </c>
    </row>
  </sheetData>
  <sheetProtection/>
  <mergeCells count="80">
    <mergeCell ref="K38:K40"/>
    <mergeCell ref="F21:J21"/>
    <mergeCell ref="K21:K23"/>
    <mergeCell ref="F22:G22"/>
    <mergeCell ref="H22:I22"/>
    <mergeCell ref="A38:A40"/>
    <mergeCell ref="B38:B40"/>
    <mergeCell ref="C38:C40"/>
    <mergeCell ref="D38:D40"/>
    <mergeCell ref="E38:E40"/>
    <mergeCell ref="A63:A65"/>
    <mergeCell ref="B63:B65"/>
    <mergeCell ref="C63:C65"/>
    <mergeCell ref="D63:D65"/>
    <mergeCell ref="E63:E65"/>
    <mergeCell ref="A48:A49"/>
    <mergeCell ref="B48:B49"/>
    <mergeCell ref="C48:C49"/>
    <mergeCell ref="D48:D49"/>
    <mergeCell ref="A21:A23"/>
    <mergeCell ref="B21:B23"/>
    <mergeCell ref="C21:C23"/>
    <mergeCell ref="D21:D23"/>
    <mergeCell ref="E21:E23"/>
    <mergeCell ref="F39:G39"/>
    <mergeCell ref="F38:J38"/>
    <mergeCell ref="K48:K49"/>
    <mergeCell ref="K46:K47"/>
    <mergeCell ref="K44:K45"/>
    <mergeCell ref="H48:H49"/>
    <mergeCell ref="J44:J45"/>
    <mergeCell ref="H46:H47"/>
    <mergeCell ref="J46:J47"/>
    <mergeCell ref="H44:H45"/>
    <mergeCell ref="J48:J49"/>
    <mergeCell ref="F44:F45"/>
    <mergeCell ref="F48:F49"/>
    <mergeCell ref="D46:D47"/>
    <mergeCell ref="F46:F47"/>
    <mergeCell ref="D44:D45"/>
    <mergeCell ref="E44:E45"/>
    <mergeCell ref="H39:I39"/>
    <mergeCell ref="B7:B9"/>
    <mergeCell ref="B42:J42"/>
    <mergeCell ref="A36:E36"/>
    <mergeCell ref="A46:A47"/>
    <mergeCell ref="B46:B47"/>
    <mergeCell ref="C46:C47"/>
    <mergeCell ref="C7:C9"/>
    <mergeCell ref="A44:A45"/>
    <mergeCell ref="B44:B45"/>
    <mergeCell ref="C44:C45"/>
    <mergeCell ref="A6:K6"/>
    <mergeCell ref="B70:E70"/>
    <mergeCell ref="A7:A9"/>
    <mergeCell ref="K7:K9"/>
    <mergeCell ref="B10:K10"/>
    <mergeCell ref="F7:J7"/>
    <mergeCell ref="F8:G8"/>
    <mergeCell ref="H8:I8"/>
    <mergeCell ref="E7:E9"/>
    <mergeCell ref="D7:D9"/>
    <mergeCell ref="G75:H75"/>
    <mergeCell ref="G76:H76"/>
    <mergeCell ref="I73:J73"/>
    <mergeCell ref="I74:J74"/>
    <mergeCell ref="I75:J75"/>
    <mergeCell ref="I76:J76"/>
    <mergeCell ref="E46:E47"/>
    <mergeCell ref="G44:G45"/>
    <mergeCell ref="G73:H73"/>
    <mergeCell ref="G74:H74"/>
    <mergeCell ref="B71:E71"/>
    <mergeCell ref="B72:H72"/>
    <mergeCell ref="G46:G47"/>
    <mergeCell ref="E48:E49"/>
    <mergeCell ref="F63:J63"/>
    <mergeCell ref="F64:G64"/>
    <mergeCell ref="H64:I64"/>
    <mergeCell ref="G48:G49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2014-04-07T10:35:11Z</cp:lastPrinted>
  <dcterms:created xsi:type="dcterms:W3CDTF">2002-11-12T12:41:20Z</dcterms:created>
  <dcterms:modified xsi:type="dcterms:W3CDTF">2014-07-17T08:47:58Z</dcterms:modified>
  <cp:category/>
  <cp:version/>
  <cp:contentType/>
  <cp:contentStatus/>
</cp:coreProperties>
</file>