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<sst xmlns="http://schemas.openxmlformats.org/spreadsheetml/2006/main" count="86" uniqueCount="71">
  <si>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</si>
  <si>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</si>
  <si>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</si>
  <si>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</si>
  <si>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</si>
  <si>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</si>
  <si>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</si>
  <si>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</si>
  <si>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</si>
  <si>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</si>
  <si>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</si>
  <si>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</si>
  <si>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</si>
  <si>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</si>
  <si>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</si>
  <si>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</si>
  <si>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</si>
  <si>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</si>
  <si>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</si>
  <si>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</si>
  <si>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</si>
  <si>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</si>
  <si>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</si>
  <si>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</si>
  <si>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</si>
  <si>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</si>
  <si>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</si>
  <si>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</si>
  <si>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</si>
  <si>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</si>
  <si>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</si>
  <si>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</si>
  <si>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</si>
  <si>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</si>
  <si>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</si>
  <si>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</si>
  <si>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</si>
  <si>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</si>
  <si>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</si>
  <si>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</si>
  <si>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</si>
  <si>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</si>
  <si>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</si>
  <si>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</si>
  <si>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</si>
  <si>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</si>
  <si>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gimnazjum</t>
  </si>
  <si>
    <t>Niepubliczne punkty przedszkolne (cztery )</t>
  </si>
  <si>
    <t>Wspieranie kultury i ochrony dziedzictwa narodowego w ramach integracji społecznej dotyczącej m.in. zakresu historii, teatru, piosenki  itp.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</si>
  <si>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</si>
  <si>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</si>
  <si>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</si>
  <si>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</si>
  <si>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</si>
  <si>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</si>
  <si>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</si>
  <si>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</si>
  <si>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</si>
  <si>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</si>
  <si>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Komenda Powiatowa Państwowej Straży Pożarnej</t>
  </si>
  <si>
    <t>Dofinansowanie zakupu sprężarki powietrznej dla Komendy Powiatowej Państwowej Straży Pożarnej w Piasecznie</t>
  </si>
  <si>
    <t>Budowa sygnalizacji świetlnej w ciągu drogi wojewódzkiej nr 721 ( skrzyżowanie ul. Słonecznej i ul. Szkolnej) - I etap - opracowanie dokumentacji</t>
  </si>
  <si>
    <t>Publiczne gimnazjum</t>
  </si>
  <si>
    <t>Prowadzone przez osobę prawną</t>
  </si>
  <si>
    <t>Remont chodnika przy drodze powiatowej ul. Szkolna w Lesznowoli na odcinku od ul. Sportowej do ul. Tygrysiej</t>
  </si>
  <si>
    <t>Zmiany</t>
  </si>
  <si>
    <t xml:space="preserve">Plan w pozycjach 1, 4, 5, 8 , 11 i 12  dotyczy wydatków majątkowych </t>
  </si>
  <si>
    <t>Budowa drogi powiatowej  Nr 2840W  ul. Wojska Polskiego</t>
  </si>
  <si>
    <t>Remont dróg powiatowych na teenie gminy Lesznowola</t>
  </si>
  <si>
    <t>do Uchwały  Nr 609/XLVI/2014</t>
  </si>
  <si>
    <t>z dnia  22 października 2014r.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</si>
</sst>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0"/>
      <color indexed="8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24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3" fontId="26" fillId="33" borderId="13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5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1" fontId="2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3" fontId="26" fillId="33" borderId="1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36" borderId="18" xfId="0" applyFont="1" applyFill="1" applyBorder="1" applyAlignment="1">
      <alignment vertical="center"/>
    </xf>
    <xf numFmtId="1" fontId="26" fillId="36" borderId="18" xfId="0" applyNumberFormat="1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vertical="center" wrapText="1"/>
    </xf>
    <xf numFmtId="3" fontId="26" fillId="36" borderId="18" xfId="0" applyNumberFormat="1" applyFont="1" applyFill="1" applyBorder="1" applyAlignment="1">
      <alignment vertical="center"/>
    </xf>
    <xf numFmtId="0" fontId="26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vertical="center" wrapText="1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26" fillId="36" borderId="10" xfId="0" applyNumberFormat="1" applyFont="1" applyFill="1" applyBorder="1" applyAlignment="1" quotePrefix="1">
      <alignment horizontal="center" vertical="center"/>
    </xf>
    <xf numFmtId="0" fontId="26" fillId="36" borderId="10" xfId="0" applyFont="1" applyFill="1" applyBorder="1" applyAlignment="1">
      <alignment horizontal="left" vertical="center" wrapText="1"/>
    </xf>
    <xf numFmtId="0" fontId="24" fillId="36" borderId="18" xfId="0" applyFont="1" applyFill="1" applyBorder="1" applyAlignment="1">
      <alignment horizontal="center" vertical="center"/>
    </xf>
    <xf numFmtId="3" fontId="30" fillId="0" borderId="17" xfId="0" applyNumberFormat="1" applyFont="1" applyBorder="1" applyAlignment="1">
      <alignment vertical="center"/>
    </xf>
    <xf numFmtId="0" fontId="24" fillId="36" borderId="10" xfId="0" applyFont="1" applyFill="1" applyBorder="1" applyAlignment="1">
      <alignment horizontal="left" vertical="center" wrapText="1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>
      <alignment vertical="center" wrapText="1"/>
    </xf>
    <xf numFmtId="3" fontId="26" fillId="36" borderId="10" xfId="0" applyNumberFormat="1" applyFont="1" applyFill="1" applyBorder="1" applyAlignment="1" quotePrefix="1">
      <alignment horizontal="center" vertical="center"/>
    </xf>
    <xf numFmtId="3" fontId="26" fillId="0" borderId="17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2" fillId="35" borderId="17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6" fillId="36" borderId="19" xfId="0" applyFont="1" applyFill="1" applyBorder="1" applyAlignment="1">
      <alignment vertical="center"/>
    </xf>
    <xf numFmtId="3" fontId="27" fillId="4" borderId="17" xfId="0" applyNumberFormat="1" applyFont="1" applyFill="1" applyBorder="1" applyAlignment="1">
      <alignment vertical="center"/>
    </xf>
    <xf numFmtId="3" fontId="26" fillId="0" borderId="20" xfId="0" applyNumberFormat="1" applyFont="1" applyBorder="1" applyAlignment="1">
      <alignment vertical="center"/>
    </xf>
    <xf numFmtId="3" fontId="27" fillId="34" borderId="17" xfId="0" applyNumberFormat="1" applyFont="1" applyFill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4" fillId="36" borderId="17" xfId="0" applyNumberFormat="1" applyFont="1" applyFill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3" fontId="2" fillId="6" borderId="22" xfId="0" applyNumberFormat="1" applyFont="1" applyFill="1" applyBorder="1" applyAlignment="1">
      <alignment vertical="center"/>
    </xf>
    <xf numFmtId="3" fontId="26" fillId="36" borderId="18" xfId="0" applyNumberFormat="1" applyFont="1" applyFill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24" fillId="0" borderId="23" xfId="0" applyFont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vertical="center" wrapText="1"/>
    </xf>
    <xf numFmtId="3" fontId="26" fillId="36" borderId="19" xfId="0" applyNumberFormat="1" applyFont="1" applyFill="1" applyBorder="1" applyAlignment="1">
      <alignment vertical="center"/>
    </xf>
    <xf numFmtId="3" fontId="26" fillId="36" borderId="18" xfId="0" applyNumberFormat="1" applyFont="1" applyFill="1" applyBorder="1" applyAlignment="1">
      <alignment vertical="center"/>
    </xf>
    <xf numFmtId="0" fontId="26" fillId="36" borderId="19" xfId="0" applyFont="1" applyFill="1" applyBorder="1" applyAlignment="1">
      <alignment horizontal="center" vertical="center"/>
    </xf>
    <xf numFmtId="3" fontId="26" fillId="36" borderId="18" xfId="0" applyNumberFormat="1" applyFont="1" applyFill="1" applyBorder="1" applyAlignment="1">
      <alignment horizontal="right" vertical="center"/>
    </xf>
    <xf numFmtId="1" fontId="26" fillId="36" borderId="18" xfId="0" applyNumberFormat="1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left" vertical="center" wrapText="1"/>
    </xf>
    <xf numFmtId="0" fontId="26" fillId="36" borderId="18" xfId="0" applyFont="1" applyFill="1" applyBorder="1" applyAlignment="1">
      <alignment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  <xf numFmtId="3" fontId="26" fillId="36" borderId="10" xfId="0" applyNumberFormat="1" applyFont="1" applyFill="1" applyBorder="1" applyAlignment="1">
      <alignment vertical="center"/>
    </xf>
    <xf numFmtId="0" fontId="26" fillId="36" borderId="17" xfId="0" applyFont="1" applyFill="1" applyBorder="1" applyAlignment="1">
      <alignment vertical="center"/>
    </xf>
    <xf numFmtId="0" fontId="26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/>
    </xf>
    <xf numFmtId="3" fontId="2" fillId="36" borderId="17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7" fillId="35" borderId="17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27" fillId="0" borderId="17" xfId="0" applyNumberFormat="1" applyFont="1" applyBorder="1" applyAlignment="1">
      <alignment vertical="center"/>
    </xf>
    <xf numFmtId="3" fontId="54" fillId="0" borderId="0" xfId="0" applyNumberFormat="1" applyFont="1" applyFill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26" fillId="36" borderId="2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3" fontId="27" fillId="36" borderId="23" xfId="0" applyNumberFormat="1" applyFont="1" applyFill="1" applyBorder="1" applyAlignment="1">
      <alignment vertical="center"/>
    </xf>
    <xf numFmtId="3" fontId="2" fillId="36" borderId="23" xfId="0" applyNumberFormat="1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26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3" fontId="27" fillId="36" borderId="0" xfId="0" applyNumberFormat="1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4" fillId="36" borderId="23" xfId="0" applyFont="1" applyFill="1" applyBorder="1" applyAlignment="1">
      <alignment horizontal="center" vertical="center"/>
    </xf>
    <xf numFmtId="1" fontId="2" fillId="36" borderId="23" xfId="0" applyNumberFormat="1" applyFont="1" applyFill="1" applyBorder="1" applyAlignment="1" quotePrefix="1">
      <alignment horizontal="center" vertical="center"/>
    </xf>
    <xf numFmtId="1" fontId="27" fillId="36" borderId="23" xfId="0" applyNumberFormat="1" applyFont="1" applyFill="1" applyBorder="1" applyAlignment="1" quotePrefix="1">
      <alignment horizontal="center" vertical="center"/>
    </xf>
    <xf numFmtId="3" fontId="27" fillId="36" borderId="23" xfId="0" applyNumberFormat="1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left" vertical="center" wrapText="1"/>
    </xf>
    <xf numFmtId="0" fontId="27" fillId="36" borderId="23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7" fillId="36" borderId="0" xfId="0" applyNumberFormat="1" applyFont="1" applyFill="1" applyBorder="1" applyAlignment="1" quotePrefix="1">
      <alignment horizontal="center" vertical="center"/>
    </xf>
    <xf numFmtId="3" fontId="27" fillId="36" borderId="0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left" vertical="center" wrapText="1"/>
    </xf>
    <xf numFmtId="0" fontId="27" fillId="36" borderId="0" xfId="0" applyFont="1" applyFill="1" applyBorder="1" applyAlignment="1">
      <alignment vertical="center"/>
    </xf>
    <xf numFmtId="0" fontId="26" fillId="33" borderId="10" xfId="0" applyFont="1" applyFill="1" applyBorder="1" applyAlignment="1" quotePrefix="1">
      <alignment horizontal="center" vertical="center"/>
    </xf>
    <xf numFmtId="3" fontId="26" fillId="33" borderId="10" xfId="0" applyNumberFormat="1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vertical="center"/>
    </xf>
    <xf numFmtId="0" fontId="24" fillId="36" borderId="0" xfId="0" applyFont="1" applyFill="1" applyAlignment="1">
      <alignment vertical="center"/>
    </xf>
    <xf numFmtId="0" fontId="27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25" fillId="4" borderId="15" xfId="0" applyFont="1" applyFill="1" applyBorder="1" applyAlignment="1">
      <alignment vertical="center"/>
    </xf>
    <xf numFmtId="0" fontId="25" fillId="4" borderId="14" xfId="0" applyFont="1" applyFill="1" applyBorder="1" applyAlignment="1">
      <alignment vertical="center"/>
    </xf>
    <xf numFmtId="0" fontId="25" fillId="4" borderId="1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6" fillId="0" borderId="14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3" fontId="30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0.00390625" style="1" customWidth="1"/>
    <col min="6" max="6" width="9.75390625" style="1" customWidth="1"/>
    <col min="7" max="7" width="8.75390625" style="1" customWidth="1"/>
    <col min="8" max="8" width="10.375" style="1" customWidth="1"/>
    <col min="9" max="9" width="10.125" style="1" customWidth="1"/>
    <col min="10" max="10" width="9.125" style="1" customWidth="1"/>
    <col min="11" max="11" width="9.875" style="1" customWidth="1"/>
    <col min="12" max="12" width="10.375" style="1" customWidth="1"/>
    <col min="13" max="13" width="23.875" style="1" customWidth="1"/>
    <col min="14" max="15" width="9.125" style="1" customWidth="1"/>
    <col min="16" max="16" width="12.75390625" style="1" customWidth="1"/>
    <col min="17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 t="s">
        <v>18</v>
      </c>
      <c r="J1" s="4"/>
      <c r="K1" s="4"/>
      <c r="L1" s="2"/>
      <c r="M1" s="2"/>
    </row>
    <row r="2" spans="1:13" ht="12.75">
      <c r="A2" s="2"/>
      <c r="B2" s="2"/>
      <c r="C2" s="2"/>
      <c r="D2" s="2"/>
      <c r="E2" s="2"/>
      <c r="F2" s="2"/>
      <c r="G2" s="141"/>
      <c r="H2" s="65"/>
      <c r="I2" s="4" t="s">
        <v>69</v>
      </c>
      <c r="J2" s="4"/>
      <c r="K2" s="4"/>
      <c r="L2" s="2"/>
      <c r="M2" s="2"/>
    </row>
    <row r="3" spans="1:13" ht="12.75">
      <c r="A3" s="2"/>
      <c r="B3" s="2"/>
      <c r="C3" s="2"/>
      <c r="D3" s="2"/>
      <c r="E3" s="2"/>
      <c r="F3" s="2"/>
      <c r="G3" s="141"/>
      <c r="H3" s="65"/>
      <c r="I3" s="4" t="s">
        <v>33</v>
      </c>
      <c r="J3" s="4"/>
      <c r="K3" s="4"/>
      <c r="L3" s="2"/>
      <c r="M3" s="2"/>
    </row>
    <row r="4" spans="1:13" ht="12.75" customHeight="1">
      <c r="A4" s="2"/>
      <c r="B4" s="2"/>
      <c r="C4" s="2"/>
      <c r="D4" s="2"/>
      <c r="E4" s="2"/>
      <c r="F4" s="2"/>
      <c r="G4" s="141"/>
      <c r="H4" s="65"/>
      <c r="I4" s="4" t="s">
        <v>70</v>
      </c>
      <c r="J4" s="4"/>
      <c r="K4" s="4"/>
      <c r="L4" s="2"/>
      <c r="M4" s="2"/>
    </row>
    <row r="5" spans="1:13" ht="1.5" customHeight="1">
      <c r="A5" s="2"/>
      <c r="B5" s="2"/>
      <c r="C5" s="2"/>
      <c r="D5" s="2"/>
      <c r="E5" s="2"/>
      <c r="F5" s="2"/>
      <c r="G5" s="141"/>
      <c r="H5" s="65"/>
      <c r="I5" s="2"/>
      <c r="J5" s="141"/>
      <c r="K5" s="65"/>
      <c r="L5" s="2"/>
      <c r="M5" s="2"/>
    </row>
    <row r="6" spans="1:13" ht="27.75" customHeight="1">
      <c r="A6" s="220" t="s">
        <v>50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13" ht="13.5" customHeight="1">
      <c r="A7" s="225" t="s">
        <v>19</v>
      </c>
      <c r="B7" s="205" t="s">
        <v>1</v>
      </c>
      <c r="C7" s="205" t="s">
        <v>2</v>
      </c>
      <c r="D7" s="205" t="s">
        <v>0</v>
      </c>
      <c r="E7" s="202" t="s">
        <v>8</v>
      </c>
      <c r="F7" s="233" t="s">
        <v>7</v>
      </c>
      <c r="G7" s="233"/>
      <c r="H7" s="233"/>
      <c r="I7" s="233"/>
      <c r="J7" s="233"/>
      <c r="K7" s="233"/>
      <c r="L7" s="233"/>
      <c r="M7" s="227" t="s">
        <v>6</v>
      </c>
    </row>
    <row r="8" spans="1:13" ht="13.5" customHeight="1">
      <c r="A8" s="226"/>
      <c r="B8" s="206"/>
      <c r="C8" s="206"/>
      <c r="D8" s="206"/>
      <c r="E8" s="203"/>
      <c r="F8" s="199" t="s">
        <v>5</v>
      </c>
      <c r="G8" s="199"/>
      <c r="H8" s="199"/>
      <c r="I8" s="200" t="s">
        <v>17</v>
      </c>
      <c r="J8" s="200"/>
      <c r="K8" s="201"/>
      <c r="L8" s="69" t="s">
        <v>24</v>
      </c>
      <c r="M8" s="228"/>
    </row>
    <row r="9" spans="1:13" ht="21" customHeight="1">
      <c r="A9" s="207"/>
      <c r="B9" s="207"/>
      <c r="C9" s="207"/>
      <c r="D9" s="207"/>
      <c r="E9" s="204"/>
      <c r="F9" s="156" t="s">
        <v>36</v>
      </c>
      <c r="G9" s="156" t="s">
        <v>65</v>
      </c>
      <c r="H9" s="157" t="s">
        <v>37</v>
      </c>
      <c r="I9" s="158" t="s">
        <v>36</v>
      </c>
      <c r="J9" s="158" t="s">
        <v>65</v>
      </c>
      <c r="K9" s="157" t="s">
        <v>37</v>
      </c>
      <c r="L9" s="157"/>
      <c r="M9" s="229"/>
    </row>
    <row r="10" spans="1:13" ht="16.5" customHeight="1">
      <c r="A10" s="5"/>
      <c r="B10" s="230" t="s">
        <v>22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2"/>
    </row>
    <row r="11" spans="1:13" ht="93.7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/>
      <c r="I11" s="100">
        <v>5308</v>
      </c>
      <c r="J11" s="100"/>
      <c r="K11" s="100">
        <v>5308</v>
      </c>
      <c r="L11" s="9"/>
      <c r="M11" s="17" t="s">
        <v>34</v>
      </c>
    </row>
    <row r="12" spans="1:13" ht="25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6"/>
      <c r="I12" s="101">
        <v>1544000</v>
      </c>
      <c r="J12" s="101"/>
      <c r="K12" s="101">
        <v>1544000</v>
      </c>
      <c r="L12" s="8"/>
      <c r="M12" s="17" t="s">
        <v>20</v>
      </c>
    </row>
    <row r="13" spans="1:13" ht="25.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6"/>
      <c r="I13" s="101">
        <v>724000</v>
      </c>
      <c r="J13" s="101"/>
      <c r="K13" s="101">
        <v>724000</v>
      </c>
      <c r="L13" s="8"/>
      <c r="M13" s="26" t="s">
        <v>16</v>
      </c>
    </row>
    <row r="14" spans="1:13" ht="43.5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6"/>
      <c r="I14" s="101">
        <v>60000</v>
      </c>
      <c r="J14" s="101"/>
      <c r="K14" s="101">
        <v>60000</v>
      </c>
      <c r="L14" s="8"/>
      <c r="M14" s="137" t="s">
        <v>61</v>
      </c>
    </row>
    <row r="15" spans="1:13" ht="114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6"/>
      <c r="I15" s="101">
        <v>923800</v>
      </c>
      <c r="J15" s="101"/>
      <c r="K15" s="101">
        <v>923800</v>
      </c>
      <c r="L15" s="8"/>
      <c r="M15" s="118" t="s">
        <v>58</v>
      </c>
    </row>
    <row r="16" spans="1:13" ht="63" customHeight="1">
      <c r="A16" s="5">
        <v>6</v>
      </c>
      <c r="B16" s="5">
        <v>600</v>
      </c>
      <c r="C16" s="12">
        <v>60014</v>
      </c>
      <c r="D16" s="5">
        <v>2710</v>
      </c>
      <c r="E16" s="61" t="s">
        <v>13</v>
      </c>
      <c r="F16" s="16"/>
      <c r="G16" s="16"/>
      <c r="H16" s="16"/>
      <c r="I16" s="101">
        <v>77680</v>
      </c>
      <c r="J16" s="101"/>
      <c r="K16" s="101">
        <v>77680</v>
      </c>
      <c r="L16" s="8"/>
      <c r="M16" s="59" t="s">
        <v>53</v>
      </c>
    </row>
    <row r="17" spans="1:13" ht="53.25" customHeight="1">
      <c r="A17" s="6">
        <v>7</v>
      </c>
      <c r="B17" s="5">
        <v>600</v>
      </c>
      <c r="C17" s="12">
        <v>60014</v>
      </c>
      <c r="D17" s="5">
        <v>2710</v>
      </c>
      <c r="E17" s="61" t="s">
        <v>13</v>
      </c>
      <c r="F17" s="16"/>
      <c r="G17" s="16"/>
      <c r="H17" s="16"/>
      <c r="I17" s="101">
        <v>130000</v>
      </c>
      <c r="J17" s="101"/>
      <c r="K17" s="101">
        <v>130000</v>
      </c>
      <c r="L17" s="8"/>
      <c r="M17" s="59" t="s">
        <v>64</v>
      </c>
    </row>
    <row r="18" spans="1:13" ht="38.25" customHeight="1">
      <c r="A18" s="6">
        <v>8</v>
      </c>
      <c r="B18" s="5">
        <v>600</v>
      </c>
      <c r="C18" s="12">
        <v>60014</v>
      </c>
      <c r="D18" s="5">
        <v>2710</v>
      </c>
      <c r="E18" s="61" t="s">
        <v>13</v>
      </c>
      <c r="F18" s="16"/>
      <c r="G18" s="16"/>
      <c r="H18" s="16"/>
      <c r="I18" s="101"/>
      <c r="J18" s="101">
        <v>300000</v>
      </c>
      <c r="K18" s="101">
        <f>I18+J18</f>
        <v>300000</v>
      </c>
      <c r="L18" s="8"/>
      <c r="M18" s="59" t="s">
        <v>68</v>
      </c>
    </row>
    <row r="19" spans="1:13" ht="53.25" customHeight="1">
      <c r="A19" s="6">
        <v>9</v>
      </c>
      <c r="B19" s="5">
        <v>600</v>
      </c>
      <c r="C19" s="12">
        <v>60014</v>
      </c>
      <c r="D19" s="5">
        <v>6300</v>
      </c>
      <c r="E19" s="61" t="s">
        <v>13</v>
      </c>
      <c r="F19" s="16"/>
      <c r="G19" s="16"/>
      <c r="H19" s="16"/>
      <c r="I19" s="101"/>
      <c r="J19" s="101">
        <v>1000000</v>
      </c>
      <c r="K19" s="101">
        <f>I19+J19</f>
        <v>1000000</v>
      </c>
      <c r="L19" s="8"/>
      <c r="M19" s="192" t="s">
        <v>67</v>
      </c>
    </row>
    <row r="20" spans="1:13" ht="27" customHeight="1">
      <c r="A20" s="6">
        <v>10</v>
      </c>
      <c r="B20" s="75">
        <v>750</v>
      </c>
      <c r="C20" s="75">
        <v>75020</v>
      </c>
      <c r="D20" s="75">
        <v>2710</v>
      </c>
      <c r="E20" s="61" t="s">
        <v>13</v>
      </c>
      <c r="F20" s="16"/>
      <c r="G20" s="16"/>
      <c r="H20" s="16"/>
      <c r="I20" s="101">
        <v>204000</v>
      </c>
      <c r="J20" s="101"/>
      <c r="K20" s="101">
        <v>204000</v>
      </c>
      <c r="L20" s="8"/>
      <c r="M20" s="76" t="s">
        <v>54</v>
      </c>
    </row>
    <row r="21" spans="1:13" ht="42.75" customHeight="1">
      <c r="A21" s="6">
        <v>11</v>
      </c>
      <c r="B21" s="115">
        <v>754</v>
      </c>
      <c r="C21" s="116">
        <v>75404</v>
      </c>
      <c r="D21" s="115">
        <v>3000</v>
      </c>
      <c r="E21" s="119" t="s">
        <v>55</v>
      </c>
      <c r="F21" s="16"/>
      <c r="G21" s="16"/>
      <c r="H21" s="16"/>
      <c r="I21" s="101">
        <v>117500</v>
      </c>
      <c r="J21" s="101"/>
      <c r="K21" s="101">
        <v>117500</v>
      </c>
      <c r="L21" s="8"/>
      <c r="M21" s="17" t="s">
        <v>56</v>
      </c>
    </row>
    <row r="22" spans="1:13" ht="49.5" customHeight="1">
      <c r="A22" s="6">
        <v>12</v>
      </c>
      <c r="B22" s="5">
        <v>754</v>
      </c>
      <c r="C22" s="12">
        <v>75404</v>
      </c>
      <c r="D22" s="5">
        <v>6170</v>
      </c>
      <c r="E22" s="145" t="s">
        <v>55</v>
      </c>
      <c r="F22" s="16"/>
      <c r="G22" s="16"/>
      <c r="H22" s="16"/>
      <c r="I22" s="101">
        <v>32500</v>
      </c>
      <c r="J22" s="101">
        <v>36000</v>
      </c>
      <c r="K22" s="101">
        <f>I22+J22</f>
        <v>68500</v>
      </c>
      <c r="L22" s="8"/>
      <c r="M22" s="146" t="s">
        <v>57</v>
      </c>
    </row>
    <row r="23" spans="1:13" ht="45.75" customHeight="1">
      <c r="A23" s="6">
        <v>13</v>
      </c>
      <c r="B23" s="115">
        <v>754</v>
      </c>
      <c r="C23" s="116">
        <v>75411</v>
      </c>
      <c r="D23" s="115">
        <v>6170</v>
      </c>
      <c r="E23" s="119" t="s">
        <v>59</v>
      </c>
      <c r="F23" s="16"/>
      <c r="G23" s="16"/>
      <c r="H23" s="16"/>
      <c r="I23" s="101">
        <v>10000</v>
      </c>
      <c r="J23" s="101"/>
      <c r="K23" s="101">
        <v>10000</v>
      </c>
      <c r="L23" s="8"/>
      <c r="M23" s="117" t="s">
        <v>60</v>
      </c>
    </row>
    <row r="24" spans="1:16" ht="21" customHeight="1">
      <c r="A24" s="6"/>
      <c r="B24" s="43"/>
      <c r="C24" s="43"/>
      <c r="D24" s="43"/>
      <c r="E24" s="44" t="s">
        <v>14</v>
      </c>
      <c r="F24" s="45"/>
      <c r="G24" s="45"/>
      <c r="H24" s="45"/>
      <c r="I24" s="102">
        <f>SUM(I11:I15,I16:I22,I23)</f>
        <v>3828788</v>
      </c>
      <c r="J24" s="149">
        <f>SUM(J11:J15,J16:J22,J23)</f>
        <v>1336000</v>
      </c>
      <c r="K24" s="102">
        <f>SUM(K11:K15,K16:K22,K23)</f>
        <v>5164788</v>
      </c>
      <c r="L24" s="44"/>
      <c r="M24" s="44"/>
      <c r="O24" s="150"/>
      <c r="P24" s="150">
        <f>I24+J24</f>
        <v>5164788</v>
      </c>
    </row>
    <row r="25" spans="1:15" ht="21" customHeight="1">
      <c r="A25" s="161"/>
      <c r="B25" s="162"/>
      <c r="C25" s="162"/>
      <c r="D25" s="162"/>
      <c r="E25" s="163"/>
      <c r="F25" s="164"/>
      <c r="G25" s="164"/>
      <c r="H25" s="164"/>
      <c r="I25" s="165"/>
      <c r="J25" s="164"/>
      <c r="K25" s="165"/>
      <c r="L25" s="163"/>
      <c r="M25" s="163"/>
      <c r="N25" s="166"/>
      <c r="O25" s="150"/>
    </row>
    <row r="26" spans="1:15" ht="21" customHeight="1">
      <c r="A26" s="167"/>
      <c r="B26" s="168"/>
      <c r="C26" s="168"/>
      <c r="D26" s="168"/>
      <c r="E26" s="169"/>
      <c r="F26" s="170"/>
      <c r="G26" s="170"/>
      <c r="H26" s="170"/>
      <c r="I26" s="171"/>
      <c r="J26" s="170"/>
      <c r="K26" s="171"/>
      <c r="L26" s="169"/>
      <c r="M26" s="169"/>
      <c r="N26" s="166"/>
      <c r="O26" s="150"/>
    </row>
    <row r="27" spans="1:13" ht="27" customHeight="1">
      <c r="A27" s="6">
        <v>14</v>
      </c>
      <c r="B27" s="120">
        <v>801</v>
      </c>
      <c r="C27" s="131">
        <v>80110</v>
      </c>
      <c r="D27" s="120">
        <v>2590</v>
      </c>
      <c r="E27" s="132" t="s">
        <v>62</v>
      </c>
      <c r="F27" s="133">
        <v>66000</v>
      </c>
      <c r="G27" s="133">
        <v>162100</v>
      </c>
      <c r="H27" s="133">
        <f>F27+G27</f>
        <v>228100</v>
      </c>
      <c r="I27" s="139"/>
      <c r="J27" s="139"/>
      <c r="K27" s="139"/>
      <c r="L27" s="140"/>
      <c r="M27" s="147" t="s">
        <v>63</v>
      </c>
    </row>
    <row r="28" spans="1:13" ht="27" customHeight="1">
      <c r="A28" s="5">
        <v>15</v>
      </c>
      <c r="B28" s="5">
        <v>921</v>
      </c>
      <c r="C28" s="5">
        <v>92109</v>
      </c>
      <c r="D28" s="5">
        <v>2480</v>
      </c>
      <c r="E28" s="11" t="s">
        <v>3</v>
      </c>
      <c r="F28" s="9">
        <v>1800000</v>
      </c>
      <c r="G28" s="9">
        <v>240000</v>
      </c>
      <c r="H28" s="9">
        <f>F28+G28</f>
        <v>2040000</v>
      </c>
      <c r="I28" s="80"/>
      <c r="J28" s="142"/>
      <c r="K28" s="12"/>
      <c r="L28" s="12"/>
      <c r="M28" s="12" t="s">
        <v>10</v>
      </c>
    </row>
    <row r="29" spans="1:13" ht="26.25" customHeight="1">
      <c r="A29" s="6">
        <v>16</v>
      </c>
      <c r="B29" s="13">
        <v>921</v>
      </c>
      <c r="C29" s="13">
        <v>92116</v>
      </c>
      <c r="D29" s="13">
        <v>2480</v>
      </c>
      <c r="E29" s="14" t="s">
        <v>4</v>
      </c>
      <c r="F29" s="9">
        <v>850000</v>
      </c>
      <c r="G29" s="9">
        <v>60000</v>
      </c>
      <c r="H29" s="9">
        <f>F29+G29</f>
        <v>910000</v>
      </c>
      <c r="I29" s="80"/>
      <c r="J29" s="142"/>
      <c r="K29" s="12"/>
      <c r="L29" s="12"/>
      <c r="M29" s="12" t="s">
        <v>10</v>
      </c>
    </row>
    <row r="30" spans="1:13" ht="27.75" customHeight="1">
      <c r="A30" s="42"/>
      <c r="B30" s="43">
        <v>921</v>
      </c>
      <c r="C30" s="43"/>
      <c r="D30" s="43"/>
      <c r="E30" s="155" t="s">
        <v>38</v>
      </c>
      <c r="F30" s="45">
        <f>SUM(F27:F29)</f>
        <v>2716000</v>
      </c>
      <c r="G30" s="45">
        <f>SUM(G27:G29)</f>
        <v>462100</v>
      </c>
      <c r="H30" s="45">
        <f>SUM(H17:H29)</f>
        <v>3178100</v>
      </c>
      <c r="I30" s="103"/>
      <c r="J30" s="103"/>
      <c r="K30" s="44"/>
      <c r="L30" s="44"/>
      <c r="M30" s="44"/>
    </row>
    <row r="31" spans="1:16" ht="26.25" customHeight="1">
      <c r="A31" s="209" t="s">
        <v>21</v>
      </c>
      <c r="B31" s="210"/>
      <c r="C31" s="210"/>
      <c r="D31" s="210"/>
      <c r="E31" s="211"/>
      <c r="F31" s="25">
        <f>F30</f>
        <v>2716000</v>
      </c>
      <c r="G31" s="25">
        <f>G30</f>
        <v>462100</v>
      </c>
      <c r="H31" s="25">
        <f>H30</f>
        <v>3178100</v>
      </c>
      <c r="I31" s="104">
        <f>I24</f>
        <v>3828788</v>
      </c>
      <c r="J31" s="151">
        <f>J24</f>
        <v>1336000</v>
      </c>
      <c r="K31" s="18">
        <f>K24</f>
        <v>5164788</v>
      </c>
      <c r="L31" s="12"/>
      <c r="M31" s="12"/>
      <c r="P31" s="150">
        <f>I31+J31</f>
        <v>5164788</v>
      </c>
    </row>
    <row r="32" spans="1:13" ht="18.75" customHeight="1">
      <c r="A32" s="2"/>
      <c r="B32" s="208" t="s">
        <v>23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19"/>
    </row>
    <row r="33" spans="1:13" ht="28.5" customHeight="1">
      <c r="A33" s="91">
        <v>17</v>
      </c>
      <c r="B33" s="83">
        <v>801</v>
      </c>
      <c r="C33" s="83">
        <v>80101</v>
      </c>
      <c r="D33" s="83">
        <v>2540</v>
      </c>
      <c r="E33" s="84" t="s">
        <v>41</v>
      </c>
      <c r="F33" s="114">
        <v>1588764</v>
      </c>
      <c r="G33" s="125">
        <v>617000</v>
      </c>
      <c r="H33" s="114">
        <f>F33+G33</f>
        <v>2205764</v>
      </c>
      <c r="I33" s="105"/>
      <c r="J33" s="105"/>
      <c r="K33" s="82"/>
      <c r="L33" s="82"/>
      <c r="M33" s="87"/>
    </row>
    <row r="34" spans="1:13" ht="27.75" customHeight="1">
      <c r="A34" s="121">
        <v>18</v>
      </c>
      <c r="B34" s="128">
        <v>801</v>
      </c>
      <c r="C34" s="128">
        <v>80103</v>
      </c>
      <c r="D34" s="128">
        <v>2540</v>
      </c>
      <c r="E34" s="129" t="s">
        <v>42</v>
      </c>
      <c r="F34" s="127">
        <v>362216</v>
      </c>
      <c r="G34" s="127">
        <v>-40700</v>
      </c>
      <c r="H34" s="125">
        <f>F34+G34</f>
        <v>321516</v>
      </c>
      <c r="I34" s="126"/>
      <c r="J34" s="126"/>
      <c r="K34" s="86"/>
      <c r="L34" s="122"/>
      <c r="M34" s="123"/>
    </row>
    <row r="35" spans="1:13" ht="27.75" customHeight="1">
      <c r="A35" s="121">
        <v>19</v>
      </c>
      <c r="B35" s="122">
        <v>801</v>
      </c>
      <c r="C35" s="122">
        <v>80104</v>
      </c>
      <c r="D35" s="122">
        <v>2540</v>
      </c>
      <c r="E35" s="130" t="s">
        <v>43</v>
      </c>
      <c r="F35" s="125">
        <v>11298590</v>
      </c>
      <c r="G35" s="159">
        <v>-1000000</v>
      </c>
      <c r="H35" s="125">
        <f>F35+G35</f>
        <v>10298590</v>
      </c>
      <c r="I35" s="124"/>
      <c r="J35" s="124"/>
      <c r="K35" s="85"/>
      <c r="L35" s="125"/>
      <c r="M35" s="123"/>
    </row>
    <row r="36" spans="1:13" ht="27.75" customHeight="1">
      <c r="A36" s="121">
        <v>20</v>
      </c>
      <c r="B36" s="120">
        <v>801</v>
      </c>
      <c r="C36" s="131">
        <v>80106</v>
      </c>
      <c r="D36" s="120">
        <v>2540</v>
      </c>
      <c r="E36" s="132" t="s">
        <v>47</v>
      </c>
      <c r="F36" s="133">
        <v>480937</v>
      </c>
      <c r="G36" s="133">
        <v>-108400</v>
      </c>
      <c r="H36" s="125">
        <f>F36+G36</f>
        <v>372537</v>
      </c>
      <c r="I36" s="134"/>
      <c r="J36" s="134"/>
      <c r="K36" s="135"/>
      <c r="L36" s="135"/>
      <c r="M36" s="136"/>
    </row>
    <row r="37" spans="1:13" ht="24" customHeight="1">
      <c r="A37" s="121">
        <v>21</v>
      </c>
      <c r="B37" s="120">
        <v>801</v>
      </c>
      <c r="C37" s="131">
        <v>80110</v>
      </c>
      <c r="D37" s="120">
        <v>2540</v>
      </c>
      <c r="E37" s="132" t="s">
        <v>46</v>
      </c>
      <c r="F37" s="133">
        <v>125040</v>
      </c>
      <c r="G37" s="133">
        <v>-38000</v>
      </c>
      <c r="H37" s="125">
        <f>F37+G37</f>
        <v>87040</v>
      </c>
      <c r="I37" s="134"/>
      <c r="J37" s="134"/>
      <c r="K37" s="135"/>
      <c r="L37" s="135"/>
      <c r="M37" s="136"/>
    </row>
    <row r="38" spans="1:16" ht="22.5" customHeight="1">
      <c r="A38" s="121"/>
      <c r="B38" s="70">
        <v>801</v>
      </c>
      <c r="C38" s="70"/>
      <c r="D38" s="70"/>
      <c r="E38" s="71" t="s">
        <v>9</v>
      </c>
      <c r="F38" s="40">
        <f>SUM(F33:F37)</f>
        <v>13855547</v>
      </c>
      <c r="G38" s="40">
        <f>SUM(G33:G37)</f>
        <v>-570100</v>
      </c>
      <c r="H38" s="40">
        <f>SUM(H33:H37)</f>
        <v>13285447</v>
      </c>
      <c r="I38" s="106"/>
      <c r="J38" s="106"/>
      <c r="K38" s="40"/>
      <c r="L38" s="71"/>
      <c r="M38" s="71"/>
      <c r="P38" s="150">
        <f>F38+G38</f>
        <v>13285447</v>
      </c>
    </row>
    <row r="39" spans="1:13" ht="18" customHeight="1">
      <c r="A39" s="121">
        <v>22</v>
      </c>
      <c r="B39" s="88">
        <v>854</v>
      </c>
      <c r="C39" s="89">
        <v>85404</v>
      </c>
      <c r="D39" s="99">
        <v>2540</v>
      </c>
      <c r="E39" s="90" t="s">
        <v>51</v>
      </c>
      <c r="F39" s="10">
        <v>35000</v>
      </c>
      <c r="G39" s="10">
        <v>-12300</v>
      </c>
      <c r="H39" s="49">
        <f>F39+G39</f>
        <v>22700</v>
      </c>
      <c r="I39" s="107"/>
      <c r="J39" s="107"/>
      <c r="K39" s="49"/>
      <c r="L39" s="9"/>
      <c r="M39" s="98" t="s">
        <v>52</v>
      </c>
    </row>
    <row r="40" spans="1:13" ht="21" customHeight="1">
      <c r="A40" s="68"/>
      <c r="B40" s="33">
        <v>854</v>
      </c>
      <c r="C40" s="34">
        <v>85404</v>
      </c>
      <c r="D40" s="52"/>
      <c r="E40" s="53"/>
      <c r="F40" s="54">
        <f>F39</f>
        <v>35000</v>
      </c>
      <c r="G40" s="54">
        <f>G39</f>
        <v>-12300</v>
      </c>
      <c r="H40" s="55">
        <f>H39</f>
        <v>22700</v>
      </c>
      <c r="I40" s="108"/>
      <c r="J40" s="108"/>
      <c r="K40" s="55"/>
      <c r="L40" s="94"/>
      <c r="M40" s="94"/>
    </row>
    <row r="41" spans="1:13" ht="34.5" customHeight="1">
      <c r="A41" s="172"/>
      <c r="B41" s="173"/>
      <c r="C41" s="174"/>
      <c r="D41" s="175"/>
      <c r="E41" s="176"/>
      <c r="F41" s="177"/>
      <c r="G41" s="177"/>
      <c r="H41" s="164"/>
      <c r="I41" s="164"/>
      <c r="J41" s="164"/>
      <c r="K41" s="164"/>
      <c r="L41" s="164"/>
      <c r="M41" s="164"/>
    </row>
    <row r="42" spans="1:13" ht="35.25" customHeight="1">
      <c r="A42" s="178"/>
      <c r="B42" s="179"/>
      <c r="C42" s="180"/>
      <c r="D42" s="181"/>
      <c r="E42" s="182"/>
      <c r="F42" s="183"/>
      <c r="G42" s="183"/>
      <c r="H42" s="170"/>
      <c r="I42" s="170"/>
      <c r="J42" s="170"/>
      <c r="K42" s="170"/>
      <c r="L42" s="170"/>
      <c r="M42" s="170"/>
    </row>
    <row r="43" spans="1:13" ht="32.25" customHeight="1">
      <c r="A43" s="6">
        <v>23</v>
      </c>
      <c r="B43" s="184" t="s">
        <v>29</v>
      </c>
      <c r="C43" s="184" t="s">
        <v>30</v>
      </c>
      <c r="D43" s="185">
        <v>2830</v>
      </c>
      <c r="E43" s="67" t="s">
        <v>31</v>
      </c>
      <c r="F43" s="8">
        <v>143645</v>
      </c>
      <c r="G43" s="8"/>
      <c r="H43" s="9">
        <v>143645</v>
      </c>
      <c r="I43" s="100"/>
      <c r="J43" s="100"/>
      <c r="K43" s="9"/>
      <c r="L43" s="9"/>
      <c r="M43" s="98" t="s">
        <v>44</v>
      </c>
    </row>
    <row r="44" spans="1:13" ht="21" customHeight="1">
      <c r="A44" s="50"/>
      <c r="B44" s="51" t="s">
        <v>29</v>
      </c>
      <c r="C44" s="51" t="s">
        <v>30</v>
      </c>
      <c r="D44" s="52"/>
      <c r="E44" s="53"/>
      <c r="F44" s="54">
        <f>F43</f>
        <v>143645</v>
      </c>
      <c r="G44" s="54"/>
      <c r="H44" s="54">
        <f>H43</f>
        <v>143645</v>
      </c>
      <c r="I44" s="108"/>
      <c r="J44" s="108"/>
      <c r="K44" s="55"/>
      <c r="L44" s="94"/>
      <c r="M44" s="94"/>
    </row>
    <row r="45" spans="1:13" ht="72.75" customHeight="1">
      <c r="A45" s="20">
        <v>24</v>
      </c>
      <c r="B45" s="21">
        <v>630</v>
      </c>
      <c r="C45" s="21">
        <v>63003</v>
      </c>
      <c r="D45" s="47">
        <v>2360</v>
      </c>
      <c r="E45" s="48" t="s">
        <v>35</v>
      </c>
      <c r="F45" s="22"/>
      <c r="G45" s="22"/>
      <c r="H45" s="22"/>
      <c r="I45" s="109">
        <v>43000</v>
      </c>
      <c r="J45" s="109"/>
      <c r="K45" s="23">
        <v>43000</v>
      </c>
      <c r="L45" s="12"/>
      <c r="M45" s="93"/>
    </row>
    <row r="46" spans="1:13" ht="21.75" customHeight="1">
      <c r="A46" s="28"/>
      <c r="B46" s="30">
        <v>630</v>
      </c>
      <c r="C46" s="27">
        <v>63003</v>
      </c>
      <c r="D46" s="52"/>
      <c r="E46" s="53"/>
      <c r="F46" s="31"/>
      <c r="G46" s="31"/>
      <c r="H46" s="31"/>
      <c r="I46" s="110">
        <f>I45</f>
        <v>43000</v>
      </c>
      <c r="J46" s="110"/>
      <c r="K46" s="32">
        <f>K45</f>
        <v>43000</v>
      </c>
      <c r="L46" s="95"/>
      <c r="M46" s="96"/>
    </row>
    <row r="47" spans="1:13" ht="36" customHeight="1">
      <c r="A47" s="5">
        <v>25</v>
      </c>
      <c r="B47" s="64">
        <v>851</v>
      </c>
      <c r="C47" s="64">
        <v>85154</v>
      </c>
      <c r="D47" s="66">
        <v>2360</v>
      </c>
      <c r="E47" s="67" t="s">
        <v>25</v>
      </c>
      <c r="F47" s="12"/>
      <c r="G47" s="12"/>
      <c r="H47" s="12"/>
      <c r="I47" s="101">
        <v>40000</v>
      </c>
      <c r="J47" s="101"/>
      <c r="K47" s="101">
        <v>40000</v>
      </c>
      <c r="L47" s="12"/>
      <c r="M47" s="12"/>
    </row>
    <row r="48" spans="1:13" ht="21.75" customHeight="1">
      <c r="A48" s="62"/>
      <c r="B48" s="33">
        <v>851</v>
      </c>
      <c r="C48" s="34">
        <v>85154</v>
      </c>
      <c r="D48" s="52"/>
      <c r="E48" s="53"/>
      <c r="F48" s="31"/>
      <c r="G48" s="31"/>
      <c r="H48" s="31"/>
      <c r="I48" s="110">
        <f>SUM(I47:I47)</f>
        <v>40000</v>
      </c>
      <c r="J48" s="110"/>
      <c r="K48" s="110">
        <f>SUM(K47:K47)</f>
        <v>40000</v>
      </c>
      <c r="L48" s="96"/>
      <c r="M48" s="96"/>
    </row>
    <row r="49" spans="1:13" ht="24.75" customHeight="1">
      <c r="A49" s="46">
        <v>26</v>
      </c>
      <c r="B49" s="88">
        <v>853</v>
      </c>
      <c r="C49" s="89">
        <v>85305</v>
      </c>
      <c r="D49" s="99" t="s">
        <v>45</v>
      </c>
      <c r="E49" s="90" t="s">
        <v>40</v>
      </c>
      <c r="F49" s="57"/>
      <c r="G49" s="57"/>
      <c r="H49" s="57"/>
      <c r="I49" s="111">
        <v>252800</v>
      </c>
      <c r="J49" s="111"/>
      <c r="K49" s="111">
        <v>252800</v>
      </c>
      <c r="L49" s="57"/>
      <c r="M49" s="97"/>
    </row>
    <row r="50" spans="1:13" ht="16.5" customHeight="1">
      <c r="A50" s="68"/>
      <c r="B50" s="33">
        <v>853</v>
      </c>
      <c r="C50" s="34">
        <v>85305</v>
      </c>
      <c r="D50" s="52"/>
      <c r="E50" s="53"/>
      <c r="F50" s="31"/>
      <c r="G50" s="31"/>
      <c r="H50" s="31"/>
      <c r="I50" s="110">
        <f>SUM(I49:I49)</f>
        <v>252800</v>
      </c>
      <c r="J50" s="110"/>
      <c r="K50" s="110">
        <f>SUM(K49:K49)</f>
        <v>252800</v>
      </c>
      <c r="L50" s="96"/>
      <c r="M50" s="96"/>
    </row>
    <row r="51" spans="1:13" ht="64.5" customHeight="1">
      <c r="A51" s="72">
        <v>27</v>
      </c>
      <c r="B51" s="63">
        <v>921</v>
      </c>
      <c r="C51" s="63">
        <v>92195</v>
      </c>
      <c r="D51" s="73">
        <v>2360</v>
      </c>
      <c r="E51" s="160" t="s">
        <v>48</v>
      </c>
      <c r="F51" s="74"/>
      <c r="G51" s="74"/>
      <c r="H51" s="74"/>
      <c r="I51" s="112">
        <v>10000</v>
      </c>
      <c r="J51" s="112"/>
      <c r="K51" s="112">
        <v>10000</v>
      </c>
      <c r="L51" s="74"/>
      <c r="M51" s="81"/>
    </row>
    <row r="52" spans="1:13" ht="14.25" customHeight="1">
      <c r="A52" s="28"/>
      <c r="B52" s="30">
        <v>921</v>
      </c>
      <c r="C52" s="27">
        <v>92195</v>
      </c>
      <c r="D52" s="52"/>
      <c r="E52" s="53"/>
      <c r="F52" s="31"/>
      <c r="G52" s="31"/>
      <c r="H52" s="31"/>
      <c r="I52" s="110">
        <f>I51</f>
        <v>10000</v>
      </c>
      <c r="J52" s="110"/>
      <c r="K52" s="110">
        <f>K51</f>
        <v>10000</v>
      </c>
      <c r="L52" s="35"/>
      <c r="M52" s="2"/>
    </row>
    <row r="53" spans="1:13" ht="32.25" customHeight="1">
      <c r="A53" s="172"/>
      <c r="B53" s="162"/>
      <c r="C53" s="186"/>
      <c r="D53" s="175"/>
      <c r="E53" s="176"/>
      <c r="F53" s="163"/>
      <c r="G53" s="163"/>
      <c r="H53" s="163"/>
      <c r="I53" s="165"/>
      <c r="J53" s="165"/>
      <c r="K53" s="165"/>
      <c r="L53" s="187"/>
      <c r="M53" s="188"/>
    </row>
    <row r="54" spans="1:13" ht="14.25" customHeight="1">
      <c r="A54" s="178"/>
      <c r="B54" s="168"/>
      <c r="C54" s="189"/>
      <c r="D54" s="181"/>
      <c r="E54" s="182"/>
      <c r="F54" s="169"/>
      <c r="G54" s="169"/>
      <c r="H54" s="169"/>
      <c r="I54" s="171"/>
      <c r="J54" s="171"/>
      <c r="K54" s="171"/>
      <c r="L54" s="190"/>
      <c r="M54" s="188"/>
    </row>
    <row r="55" spans="1:15" ht="101.25" customHeight="1">
      <c r="A55" s="5">
        <v>28</v>
      </c>
      <c r="B55" s="75">
        <v>926</v>
      </c>
      <c r="C55" s="75">
        <v>92605</v>
      </c>
      <c r="D55" s="66">
        <v>2360</v>
      </c>
      <c r="E55" s="17" t="s">
        <v>26</v>
      </c>
      <c r="F55" s="12"/>
      <c r="G55" s="12"/>
      <c r="H55" s="12"/>
      <c r="I55" s="101">
        <v>410000</v>
      </c>
      <c r="J55" s="101"/>
      <c r="K55" s="101">
        <v>410000</v>
      </c>
      <c r="L55" s="12"/>
      <c r="M55" s="2"/>
      <c r="O55" s="150"/>
    </row>
    <row r="56" spans="1:13" ht="16.5" customHeight="1">
      <c r="A56" s="35"/>
      <c r="B56" s="29">
        <v>926</v>
      </c>
      <c r="C56" s="29">
        <v>92605</v>
      </c>
      <c r="D56" s="31"/>
      <c r="E56" s="31"/>
      <c r="F56" s="31"/>
      <c r="G56" s="31"/>
      <c r="H56" s="31"/>
      <c r="I56" s="110">
        <f>I55</f>
        <v>410000</v>
      </c>
      <c r="J56" s="110"/>
      <c r="K56" s="110">
        <f>K55</f>
        <v>410000</v>
      </c>
      <c r="L56" s="31"/>
      <c r="M56" s="2"/>
    </row>
    <row r="57" spans="1:13" ht="39" customHeight="1">
      <c r="A57" s="37"/>
      <c r="B57" s="222" t="s">
        <v>27</v>
      </c>
      <c r="C57" s="223"/>
      <c r="D57" s="223"/>
      <c r="E57" s="224"/>
      <c r="F57" s="38"/>
      <c r="G57" s="38"/>
      <c r="H57" s="38"/>
      <c r="I57" s="113">
        <f>I56+I52+I49+I48+I46+I44</f>
        <v>755800</v>
      </c>
      <c r="J57" s="113"/>
      <c r="K57" s="38">
        <f>K56+K52+K49+K48+K46+K44</f>
        <v>755800</v>
      </c>
      <c r="L57" s="39"/>
      <c r="M57" s="2"/>
    </row>
    <row r="58" spans="1:16" ht="24.75" customHeight="1">
      <c r="A58" s="36"/>
      <c r="B58" s="193" t="s">
        <v>15</v>
      </c>
      <c r="C58" s="194"/>
      <c r="D58" s="194"/>
      <c r="E58" s="195"/>
      <c r="F58" s="40">
        <f>F31+F38+F44+F40</f>
        <v>16750192</v>
      </c>
      <c r="G58" s="40">
        <f>G31+G38+G44+G40</f>
        <v>-120300</v>
      </c>
      <c r="H58" s="40">
        <f>H31+H38+H44+H40</f>
        <v>16629892</v>
      </c>
      <c r="I58" s="106">
        <f>I57+I31</f>
        <v>4584588</v>
      </c>
      <c r="J58" s="106">
        <f>J57+J31</f>
        <v>1336000</v>
      </c>
      <c r="K58" s="40">
        <f>K57+K31</f>
        <v>5920588</v>
      </c>
      <c r="L58" s="41"/>
      <c r="M58" s="24"/>
      <c r="O58" s="150"/>
      <c r="P58" s="150"/>
    </row>
    <row r="59" spans="1:13" ht="8.25" customHeight="1">
      <c r="A59" s="2"/>
      <c r="B59" s="196"/>
      <c r="C59" s="196"/>
      <c r="D59" s="196"/>
      <c r="E59" s="196"/>
      <c r="F59" s="196"/>
      <c r="G59" s="196"/>
      <c r="H59" s="196"/>
      <c r="I59" s="196"/>
      <c r="J59" s="141"/>
      <c r="K59" s="65"/>
      <c r="L59" s="2"/>
      <c r="M59" s="24"/>
    </row>
    <row r="60" spans="1:16" ht="15" customHeight="1">
      <c r="A60" s="78"/>
      <c r="B60" s="79"/>
      <c r="C60" s="79"/>
      <c r="D60" s="79"/>
      <c r="E60" s="79"/>
      <c r="F60" s="80"/>
      <c r="G60" s="79"/>
      <c r="H60" s="219" t="s">
        <v>39</v>
      </c>
      <c r="I60" s="213"/>
      <c r="J60" s="148" t="s">
        <v>65</v>
      </c>
      <c r="K60" s="214" t="s">
        <v>49</v>
      </c>
      <c r="L60" s="215"/>
      <c r="M60" s="24"/>
      <c r="P60" s="150">
        <f>H61+J61</f>
        <v>2067608</v>
      </c>
    </row>
    <row r="61" spans="1:16" ht="15" customHeight="1">
      <c r="A61" s="12" t="s">
        <v>66</v>
      </c>
      <c r="B61" s="12"/>
      <c r="C61" s="12"/>
      <c r="D61" s="12"/>
      <c r="E61" s="12"/>
      <c r="F61" s="12"/>
      <c r="G61" s="78"/>
      <c r="H61" s="197">
        <f>I11+I14+I15+I23+I22</f>
        <v>1031608</v>
      </c>
      <c r="I61" s="216"/>
      <c r="J61" s="152">
        <f>J11+J14+J15+J22+J19</f>
        <v>1036000</v>
      </c>
      <c r="K61" s="197">
        <f>K11+K14+K23+K15+K22+K19</f>
        <v>2067608</v>
      </c>
      <c r="L61" s="216"/>
      <c r="M61" s="77"/>
      <c r="P61" s="150">
        <f>H62+J62</f>
        <v>20482872</v>
      </c>
    </row>
    <row r="62" spans="1:13" ht="16.5" customHeight="1">
      <c r="A62" s="12" t="s">
        <v>32</v>
      </c>
      <c r="B62" s="12"/>
      <c r="C62" s="78"/>
      <c r="D62" s="79"/>
      <c r="E62" s="79"/>
      <c r="F62" s="101"/>
      <c r="G62" s="143"/>
      <c r="H62" s="197">
        <f>F58+I58-H61</f>
        <v>20303172</v>
      </c>
      <c r="I62" s="198"/>
      <c r="J62" s="153">
        <f>G58+J58-J61</f>
        <v>179700</v>
      </c>
      <c r="K62" s="197">
        <f>H58+K58-K61</f>
        <v>20482872</v>
      </c>
      <c r="L62" s="217"/>
      <c r="M62" s="191"/>
    </row>
    <row r="63" spans="1:16" ht="24.75" customHeight="1">
      <c r="A63" s="60" t="s">
        <v>28</v>
      </c>
      <c r="B63" s="56"/>
      <c r="C63" s="56"/>
      <c r="D63" s="56"/>
      <c r="E63" s="56"/>
      <c r="F63" s="92"/>
      <c r="G63" s="144"/>
      <c r="H63" s="212">
        <f>H62+H61</f>
        <v>21334780</v>
      </c>
      <c r="I63" s="213"/>
      <c r="J63" s="154">
        <f>J62+J61</f>
        <v>1215700</v>
      </c>
      <c r="K63" s="212">
        <f>K61+K62</f>
        <v>22550480</v>
      </c>
      <c r="L63" s="218"/>
      <c r="M63" s="138"/>
      <c r="P63" s="150">
        <f>H63+J63</f>
        <v>22550480</v>
      </c>
    </row>
    <row r="64" ht="12.75">
      <c r="M64" s="58"/>
    </row>
  </sheetData>
  <sheetProtection/>
  <mergeCells count="24">
    <mergeCell ref="C7:C9"/>
    <mergeCell ref="A6:M6"/>
    <mergeCell ref="B57:E57"/>
    <mergeCell ref="A7:A9"/>
    <mergeCell ref="M7:M9"/>
    <mergeCell ref="B10:M10"/>
    <mergeCell ref="F7:L7"/>
    <mergeCell ref="H63:I63"/>
    <mergeCell ref="K60:L60"/>
    <mergeCell ref="K61:L61"/>
    <mergeCell ref="K62:L62"/>
    <mergeCell ref="K63:L63"/>
    <mergeCell ref="H60:I60"/>
    <mergeCell ref="H61:I61"/>
    <mergeCell ref="B58:E58"/>
    <mergeCell ref="B59:I59"/>
    <mergeCell ref="H62:I62"/>
    <mergeCell ref="F8:H8"/>
    <mergeCell ref="I8:K8"/>
    <mergeCell ref="E7:E9"/>
    <mergeCell ref="D7:D9"/>
    <mergeCell ref="B7:B9"/>
    <mergeCell ref="B32:L32"/>
    <mergeCell ref="A31:E31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2014-10-27T11:15:01Z</cp:lastPrinted>
  <dcterms:created xsi:type="dcterms:W3CDTF">2002-11-12T12:41:20Z</dcterms:created>
  <dcterms:modified xsi:type="dcterms:W3CDTF">2014-11-25T09:35:57Z</dcterms:modified>
  <cp:category/>
  <cp:version/>
  <cp:contentType/>
  <cp:contentStatus/>
</cp:coreProperties>
</file>