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<sst xmlns="http://schemas.openxmlformats.org/spreadsheetml/2006/main" count="105" uniqueCount="85">
  <si>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</si>
  <si>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</si>
  <si>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</si>
  <si>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</si>
  <si>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</si>
  <si>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</si>
  <si>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</si>
  <si>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</si>
  <si>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</si>
  <si>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</si>
  <si>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</si>
  <si>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</si>
  <si>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</si>
  <si>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</si>
  <si>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</si>
  <si>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</si>
  <si>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</si>
  <si>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</si>
  <si>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</si>
  <si>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</si>
  <si>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</si>
  <si>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</si>
  <si>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</si>
  <si>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</si>
  <si>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</si>
  <si>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</si>
  <si>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</si>
  <si>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</si>
  <si>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</si>
  <si>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</si>
  <si>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</si>
  <si>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</si>
  <si>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</si>
  <si>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Dotacja dla Spółek Wodnych w oparciu o Uchwałę Rady Gminy</t>
  </si>
  <si>
    <t>2830</t>
  </si>
  <si>
    <t>Wspieranie kultury i ochrony dziedzictwa narodowego w ramach integracji społecznej dotyczącej m.in. zakresu historii, teatru, piosenki  itp.</t>
  </si>
  <si>
    <t>Niepubliczne przedszkola</t>
  </si>
  <si>
    <t>Prowadzone przez osobę prawną</t>
  </si>
  <si>
    <t>Zmiany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</si>
  <si>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</si>
  <si>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</si>
  <si>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</si>
  <si>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</si>
  <si>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</si>
  <si>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</si>
  <si>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>Za dzieci z gminy Lesznowola uczęszczające do niepublicznych przedszkoli na terenie innych gmin</t>
  </si>
  <si>
    <t>Publiczne szkoła podstawowa</t>
  </si>
  <si>
    <t xml:space="preserve">Samorząd Województwa Mazowieckiego </t>
  </si>
  <si>
    <t>Regionalne partnerstwo samorządów Mazowsza dla aktywiazacji społeczeństwa informacyjnego  w zakresie e-administracji i geoinformacji</t>
  </si>
  <si>
    <t>Za dzieci z gminy Lesznowola uczęszczające do niepublicznych punktów  przedszkolnych na terenie innych gmin</t>
  </si>
  <si>
    <t>Publiczne przedszkole</t>
  </si>
  <si>
    <t>Prowadzone przez osobę fizyczną</t>
  </si>
  <si>
    <t xml:space="preserve">Prowadzone przez osobę fizyczną </t>
  </si>
  <si>
    <t>Prowadzone przez osobę fizyczną (wczesne wspomaganie rozwoju dziecka)</t>
  </si>
  <si>
    <t>Dopłata do biletów - ZTM- Warszawa+</t>
  </si>
  <si>
    <t>Szkoły podstawowe - projekt unijny pn. "Pociąg do wiedzy"</t>
  </si>
  <si>
    <t>Szkolenia w ramach projektu unijnego "Pociąg do wiedzy"</t>
  </si>
  <si>
    <t xml:space="preserve">Niepubliczne  szkoły podstawowe </t>
  </si>
  <si>
    <t>Niepubliczne oddziały przedszkolne</t>
  </si>
  <si>
    <t xml:space="preserve">Niepubliczne przedszkola </t>
  </si>
  <si>
    <t>Niepubliczne punkty przedszkolne</t>
  </si>
  <si>
    <t>Niepubliczne gimnazjum, technikum i liceum -niepełnosprawni</t>
  </si>
  <si>
    <t>Niepubliczne żłobki</t>
  </si>
  <si>
    <t>Komenda Wojewódzka Policji</t>
  </si>
  <si>
    <t xml:space="preserve">Razem dotacje </t>
  </si>
  <si>
    <t xml:space="preserve">Poprawa bezpieczeństwa na terenie Gminy -  służby ponadnormatywne, </t>
  </si>
  <si>
    <t>Powiat Piaseczyński</t>
  </si>
  <si>
    <t xml:space="preserve">Realizacja układu drogowego łączącego węzeł – Aleja Krakowska na skrzyżowaniu z ul. Nadrzeczną i ul. Ułanów z węzłem Antoninów na trasie  S-7, a w szczególności łącznika  DP-1 od ul. Radomskiej do węzła- pomoc finansowa dla Gminy Piaseczno </t>
  </si>
  <si>
    <t>Dofinansowanie zakupu samochodu osobowego  w wersji oznakowanej  dla Komendy Wojewódzkiej Policji z przeznaczeniem dla Komisariatu Policji w Lesznowoli</t>
  </si>
  <si>
    <t>Gmina Piaseczno</t>
  </si>
  <si>
    <t>Rozbudowa drogi powiatowej Nr 2830W - ul. Marii Świątkiewicz w Mrokowie - pomoc finansowa dla Powiatu Piaseczyńskiego</t>
  </si>
  <si>
    <t xml:space="preserve">Dotacje planowane do udzielenia  w 2019 roku z budżetu gminy podmiotom należącym i nie należącym do sektora finansów publicznych - po zmianach                                                                                    </t>
  </si>
  <si>
    <t xml:space="preserve">Przewóz osób - linie autobusowe  ZTM </t>
  </si>
  <si>
    <t xml:space="preserve">Działania profilaktyczne i socjoterapeutyczne na rzecz społeczości gminy </t>
  </si>
  <si>
    <t xml:space="preserve">Działania profilaktyczne i socjoterepeutyczne na rzecz społeczości gminy </t>
  </si>
  <si>
    <t>Urząd Gminy</t>
  </si>
  <si>
    <t>Zakup podręczników i materiałów edukacyjnych</t>
  </si>
  <si>
    <t xml:space="preserve">Niepubliczne szkoły </t>
  </si>
  <si>
    <t xml:space="preserve">Monitorowanie zdarzeń i konsekwencji w przestrzeni publicznej </t>
  </si>
  <si>
    <t>Stowarzyszenie na Rzecz Ładu Przestrzennego</t>
  </si>
  <si>
    <t xml:space="preserve">Plan w pozycjach 4, 5, 6 i 8 dotyczy wydatków majątkowych </t>
  </si>
  <si>
    <t>Razem dotacje dla jedn. należących do sektora finansów publicznych</t>
  </si>
  <si>
    <t>Za dzieci z gminy Lesznowola uczęszczające do oddziałów przedszkoli w szkołach podstawowych</t>
  </si>
  <si>
    <t xml:space="preserve">Do Uchwały Nr </t>
  </si>
  <si>
    <t xml:space="preserve">z dnia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</si>
</sst>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sz val="10"/>
      <name val="Arial CE"/>
      <family val="0"/>
    </font>
    <font>
      <sz val="8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5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8.2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3" borderId="14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5" fillId="36" borderId="10" xfId="0" applyNumberFormat="1" applyFont="1" applyFill="1" applyBorder="1" applyAlignment="1" quotePrefix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3" fontId="30" fillId="0" borderId="16" xfId="0" applyNumberFormat="1" applyFont="1" applyBorder="1" applyAlignment="1">
      <alignment vertical="center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3" fontId="5" fillId="36" borderId="10" xfId="0" applyNumberFormat="1" applyFont="1" applyFill="1" applyBorder="1" applyAlignment="1" quotePrefix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3" fontId="27" fillId="4" borderId="16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4" fillId="36" borderId="16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right" vertical="center"/>
    </xf>
    <xf numFmtId="1" fontId="5" fillId="36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 wrapText="1"/>
    </xf>
    <xf numFmtId="0" fontId="5" fillId="36" borderId="17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" fillId="36" borderId="1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1" fontId="27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7" fillId="6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2" fillId="8" borderId="10" xfId="0" applyNumberFormat="1" applyFont="1" applyFill="1" applyBorder="1" applyAlignment="1">
      <alignment vertical="center"/>
    </xf>
    <xf numFmtId="3" fontId="32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3" fontId="5" fillId="36" borderId="16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27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5" fillId="37" borderId="23" xfId="0" applyFont="1" applyFill="1" applyBorder="1" applyAlignment="1">
      <alignment horizontal="left" vertical="center" wrapText="1"/>
    </xf>
    <xf numFmtId="0" fontId="2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0" xfId="0" applyNumberForma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7" fillId="0" borderId="25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5" fillId="37" borderId="15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33" fillId="38" borderId="27" xfId="0" applyNumberFormat="1" applyFont="1" applyFill="1" applyBorder="1" applyAlignment="1" applyProtection="1">
      <alignment horizontal="left" vertical="center" wrapText="1"/>
      <protection locked="0"/>
    </xf>
    <xf numFmtId="0" fontId="24" fillId="4" borderId="17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vertical="center"/>
    </xf>
    <xf numFmtId="3" fontId="27" fillId="35" borderId="22" xfId="0" applyNumberFormat="1" applyFont="1" applyFill="1" applyBorder="1" applyAlignment="1">
      <alignment vertical="center"/>
    </xf>
    <xf numFmtId="3" fontId="2" fillId="35" borderId="22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49" fontId="33" fillId="38" borderId="2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27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5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62">
      <selection activeCell="N57" sqref="N57:U57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7.00390625" style="1" customWidth="1"/>
    <col min="4" max="4" width="5.375" style="1" customWidth="1"/>
    <col min="5" max="5" width="22.125" style="1" customWidth="1"/>
    <col min="6" max="6" width="9.75390625" style="1" customWidth="1"/>
    <col min="7" max="7" width="9.125" style="1" customWidth="1"/>
    <col min="8" max="8" width="9.875" style="1" customWidth="1"/>
    <col min="9" max="10" width="9.75390625" style="1" customWidth="1"/>
    <col min="11" max="11" width="9.875" style="1" customWidth="1"/>
    <col min="12" max="12" width="9.375" style="1" customWidth="1"/>
    <col min="13" max="13" width="21.875" style="1" customWidth="1"/>
    <col min="14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16</v>
      </c>
      <c r="M1" s="4"/>
    </row>
    <row r="2" spans="1:13" ht="12.75">
      <c r="A2" s="2"/>
      <c r="B2" s="2"/>
      <c r="C2" s="2"/>
      <c r="D2" s="2"/>
      <c r="E2" s="2"/>
      <c r="F2" s="2"/>
      <c r="G2" s="98"/>
      <c r="H2" s="45"/>
      <c r="I2" s="4"/>
      <c r="J2" s="4"/>
      <c r="K2" s="4"/>
      <c r="L2" s="4" t="s">
        <v>83</v>
      </c>
      <c r="M2" s="4"/>
    </row>
    <row r="3" spans="1:13" ht="12.75">
      <c r="A3" s="2"/>
      <c r="B3" s="2"/>
      <c r="C3" s="2"/>
      <c r="D3" s="2"/>
      <c r="E3" s="2"/>
      <c r="F3" s="2"/>
      <c r="G3" s="98"/>
      <c r="H3" s="45"/>
      <c r="I3" s="4"/>
      <c r="J3" s="4"/>
      <c r="K3" s="4"/>
      <c r="L3" s="4" t="s">
        <v>27</v>
      </c>
      <c r="M3" s="4"/>
    </row>
    <row r="4" spans="1:13" ht="12.75" customHeight="1">
      <c r="A4" s="2"/>
      <c r="B4" s="2"/>
      <c r="C4" s="2"/>
      <c r="D4" s="2"/>
      <c r="E4" s="2"/>
      <c r="F4" s="2"/>
      <c r="G4" s="98"/>
      <c r="H4" s="45"/>
      <c r="I4" s="4"/>
      <c r="J4" s="4"/>
      <c r="K4" s="4"/>
      <c r="L4" s="4" t="s">
        <v>84</v>
      </c>
      <c r="M4" s="4"/>
    </row>
    <row r="5" spans="1:13" ht="1.5" customHeight="1">
      <c r="A5" s="2"/>
      <c r="B5" s="2"/>
      <c r="C5" s="2"/>
      <c r="D5" s="2"/>
      <c r="E5" s="2"/>
      <c r="F5" s="2"/>
      <c r="G5" s="98"/>
      <c r="H5" s="45"/>
      <c r="I5" s="2"/>
      <c r="J5" s="98"/>
      <c r="K5" s="45"/>
      <c r="L5" s="115"/>
      <c r="M5" s="2"/>
    </row>
    <row r="6" spans="1:13" ht="15" customHeight="1">
      <c r="A6" s="195" t="s">
        <v>71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13.5" customHeight="1">
      <c r="A7" s="201" t="s">
        <v>17</v>
      </c>
      <c r="B7" s="189" t="s">
        <v>1</v>
      </c>
      <c r="C7" s="189" t="s">
        <v>2</v>
      </c>
      <c r="D7" s="189" t="s">
        <v>0</v>
      </c>
      <c r="E7" s="186" t="s">
        <v>8</v>
      </c>
      <c r="F7" s="197" t="s">
        <v>7</v>
      </c>
      <c r="G7" s="168"/>
      <c r="H7" s="168"/>
      <c r="I7" s="168"/>
      <c r="J7" s="168"/>
      <c r="K7" s="168"/>
      <c r="L7" s="168"/>
      <c r="M7" s="189" t="s">
        <v>6</v>
      </c>
    </row>
    <row r="8" spans="1:13" ht="13.5" customHeight="1">
      <c r="A8" s="202"/>
      <c r="B8" s="190"/>
      <c r="C8" s="190"/>
      <c r="D8" s="190"/>
      <c r="E8" s="187"/>
      <c r="F8" s="207" t="s">
        <v>5</v>
      </c>
      <c r="G8" s="208"/>
      <c r="H8" s="209"/>
      <c r="I8" s="197" t="s">
        <v>15</v>
      </c>
      <c r="J8" s="206"/>
      <c r="K8" s="170"/>
      <c r="L8" s="49" t="s">
        <v>20</v>
      </c>
      <c r="M8" s="190"/>
    </row>
    <row r="9" spans="1:13" ht="22.5" customHeight="1">
      <c r="A9" s="203"/>
      <c r="B9" s="188"/>
      <c r="C9" s="188"/>
      <c r="D9" s="188"/>
      <c r="E9" s="188"/>
      <c r="F9" s="102" t="s">
        <v>29</v>
      </c>
      <c r="G9" s="102" t="s">
        <v>38</v>
      </c>
      <c r="H9" s="103" t="s">
        <v>30</v>
      </c>
      <c r="I9" s="104" t="s">
        <v>29</v>
      </c>
      <c r="J9" s="104" t="s">
        <v>38</v>
      </c>
      <c r="K9" s="103" t="s">
        <v>30</v>
      </c>
      <c r="L9" s="103"/>
      <c r="M9" s="188"/>
    </row>
    <row r="10" spans="1:13" ht="16.5" customHeight="1">
      <c r="A10" s="194" t="s">
        <v>18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70"/>
    </row>
    <row r="11" spans="1:13" ht="36" customHeight="1">
      <c r="A11" s="5">
        <v>1</v>
      </c>
      <c r="B11" s="5">
        <v>600</v>
      </c>
      <c r="C11" s="9">
        <v>60004</v>
      </c>
      <c r="D11" s="5">
        <v>2310</v>
      </c>
      <c r="E11" s="12" t="s">
        <v>11</v>
      </c>
      <c r="F11" s="13"/>
      <c r="G11" s="13"/>
      <c r="H11" s="13"/>
      <c r="I11" s="70">
        <v>1658552</v>
      </c>
      <c r="J11" s="70"/>
      <c r="K11" s="70">
        <f aca="true" t="shared" si="0" ref="K11:K21">I11+J11</f>
        <v>1658552</v>
      </c>
      <c r="L11" s="70"/>
      <c r="M11" s="123" t="s">
        <v>72</v>
      </c>
    </row>
    <row r="12" spans="1:13" ht="36.75" customHeight="1">
      <c r="A12" s="6">
        <v>2</v>
      </c>
      <c r="B12" s="5">
        <v>600</v>
      </c>
      <c r="C12" s="9">
        <v>60004</v>
      </c>
      <c r="D12" s="5">
        <v>2310</v>
      </c>
      <c r="E12" s="12" t="s">
        <v>11</v>
      </c>
      <c r="F12" s="13"/>
      <c r="G12" s="13"/>
      <c r="H12" s="13"/>
      <c r="I12" s="70">
        <v>1000752</v>
      </c>
      <c r="J12" s="70"/>
      <c r="K12" s="70">
        <f t="shared" si="0"/>
        <v>1000752</v>
      </c>
      <c r="L12" s="70"/>
      <c r="M12" s="15" t="s">
        <v>14</v>
      </c>
    </row>
    <row r="13" spans="1:13" ht="35.25" customHeight="1">
      <c r="A13" s="141">
        <v>3</v>
      </c>
      <c r="B13" s="5">
        <v>600</v>
      </c>
      <c r="C13" s="133">
        <v>60004</v>
      </c>
      <c r="D13" s="5">
        <v>2310</v>
      </c>
      <c r="E13" s="12" t="s">
        <v>11</v>
      </c>
      <c r="F13" s="132"/>
      <c r="G13" s="132"/>
      <c r="H13" s="132"/>
      <c r="I13" s="70">
        <v>50000</v>
      </c>
      <c r="J13" s="70"/>
      <c r="K13" s="70">
        <f>I13+J13</f>
        <v>50000</v>
      </c>
      <c r="L13" s="70"/>
      <c r="M13" s="15" t="s">
        <v>54</v>
      </c>
    </row>
    <row r="14" spans="1:13" ht="61.5" customHeight="1">
      <c r="A14" s="142">
        <v>4</v>
      </c>
      <c r="B14" s="141">
        <v>600</v>
      </c>
      <c r="C14" s="155">
        <v>60014</v>
      </c>
      <c r="D14" s="141">
        <v>6300</v>
      </c>
      <c r="E14" s="12" t="s">
        <v>66</v>
      </c>
      <c r="F14" s="146"/>
      <c r="G14" s="146"/>
      <c r="H14" s="146"/>
      <c r="I14" s="149">
        <v>3000000</v>
      </c>
      <c r="J14" s="149"/>
      <c r="K14" s="149">
        <f>I14+J14</f>
        <v>3000000</v>
      </c>
      <c r="L14" s="149"/>
      <c r="M14" s="114" t="s">
        <v>70</v>
      </c>
    </row>
    <row r="15" spans="1:13" ht="98.25" customHeight="1">
      <c r="A15" s="141">
        <v>5</v>
      </c>
      <c r="B15" s="141">
        <v>600</v>
      </c>
      <c r="C15" s="155">
        <v>60016</v>
      </c>
      <c r="D15" s="141">
        <v>6300</v>
      </c>
      <c r="E15" s="12" t="s">
        <v>69</v>
      </c>
      <c r="F15" s="146"/>
      <c r="G15" s="146"/>
      <c r="H15" s="146"/>
      <c r="I15" s="149">
        <v>1000000</v>
      </c>
      <c r="J15" s="149"/>
      <c r="K15" s="149">
        <f>I15+J15</f>
        <v>1000000</v>
      </c>
      <c r="L15" s="149"/>
      <c r="M15" s="114" t="s">
        <v>67</v>
      </c>
    </row>
    <row r="16" spans="1:13" ht="59.25" customHeight="1">
      <c r="A16" s="142">
        <v>6</v>
      </c>
      <c r="B16" s="141">
        <v>710</v>
      </c>
      <c r="C16" s="155">
        <v>71095</v>
      </c>
      <c r="D16" s="141">
        <v>6639</v>
      </c>
      <c r="E16" s="12" t="s">
        <v>47</v>
      </c>
      <c r="F16" s="146"/>
      <c r="G16" s="146"/>
      <c r="H16" s="146"/>
      <c r="I16" s="149">
        <v>25330</v>
      </c>
      <c r="J16" s="149"/>
      <c r="K16" s="149">
        <f t="shared" si="0"/>
        <v>25330</v>
      </c>
      <c r="L16" s="149"/>
      <c r="M16" s="56" t="s">
        <v>48</v>
      </c>
    </row>
    <row r="17" spans="1:13" ht="37.5" customHeight="1">
      <c r="A17" s="141">
        <v>7</v>
      </c>
      <c r="B17" s="147">
        <v>754</v>
      </c>
      <c r="C17" s="147">
        <v>75404</v>
      </c>
      <c r="D17" s="147">
        <v>2300</v>
      </c>
      <c r="E17" s="144" t="s">
        <v>63</v>
      </c>
      <c r="F17" s="146"/>
      <c r="G17" s="146"/>
      <c r="H17" s="146"/>
      <c r="I17" s="149">
        <v>130000</v>
      </c>
      <c r="J17" s="149"/>
      <c r="K17" s="149">
        <f>I17+J17</f>
        <v>130000</v>
      </c>
      <c r="L17" s="149"/>
      <c r="M17" s="156" t="s">
        <v>65</v>
      </c>
    </row>
    <row r="18" spans="1:13" ht="78.75" customHeight="1">
      <c r="A18" s="142">
        <v>8</v>
      </c>
      <c r="B18" s="147">
        <v>754</v>
      </c>
      <c r="C18" s="147">
        <v>75404</v>
      </c>
      <c r="D18" s="147">
        <v>6170</v>
      </c>
      <c r="E18" s="144" t="s">
        <v>63</v>
      </c>
      <c r="F18" s="146"/>
      <c r="G18" s="146"/>
      <c r="H18" s="146"/>
      <c r="I18" s="149">
        <v>45000</v>
      </c>
      <c r="J18" s="149"/>
      <c r="K18" s="149">
        <f>I18+J18</f>
        <v>45000</v>
      </c>
      <c r="L18" s="149"/>
      <c r="M18" s="157" t="s">
        <v>68</v>
      </c>
    </row>
    <row r="19" spans="1:13" ht="48" customHeight="1">
      <c r="A19" s="141">
        <v>9</v>
      </c>
      <c r="B19" s="147">
        <v>801</v>
      </c>
      <c r="C19" s="147">
        <v>80103</v>
      </c>
      <c r="D19" s="147">
        <v>2310</v>
      </c>
      <c r="E19" s="144"/>
      <c r="F19" s="146"/>
      <c r="G19" s="146"/>
      <c r="H19" s="146"/>
      <c r="I19" s="149">
        <v>10000</v>
      </c>
      <c r="J19" s="149"/>
      <c r="K19" s="149">
        <f>I19+J19</f>
        <v>10000</v>
      </c>
      <c r="L19" s="149"/>
      <c r="M19" s="166" t="s">
        <v>82</v>
      </c>
    </row>
    <row r="20" spans="1:13" ht="53.25" customHeight="1">
      <c r="A20" s="142">
        <v>10</v>
      </c>
      <c r="B20" s="147">
        <v>801</v>
      </c>
      <c r="C20" s="147">
        <v>80104</v>
      </c>
      <c r="D20" s="147">
        <v>2310</v>
      </c>
      <c r="E20" s="42" t="s">
        <v>75</v>
      </c>
      <c r="F20" s="146"/>
      <c r="G20" s="146"/>
      <c r="H20" s="146"/>
      <c r="I20" s="149">
        <v>1084000</v>
      </c>
      <c r="J20" s="149"/>
      <c r="K20" s="149">
        <f t="shared" si="0"/>
        <v>1084000</v>
      </c>
      <c r="L20" s="149"/>
      <c r="M20" s="56" t="s">
        <v>45</v>
      </c>
    </row>
    <row r="21" spans="1:13" ht="54" customHeight="1">
      <c r="A21" s="141">
        <v>11</v>
      </c>
      <c r="B21" s="147">
        <v>801</v>
      </c>
      <c r="C21" s="147">
        <v>80106</v>
      </c>
      <c r="D21" s="147">
        <v>2310</v>
      </c>
      <c r="E21" s="42" t="s">
        <v>75</v>
      </c>
      <c r="F21" s="146"/>
      <c r="G21" s="146"/>
      <c r="H21" s="146"/>
      <c r="I21" s="149">
        <v>11000</v>
      </c>
      <c r="J21" s="149"/>
      <c r="K21" s="149">
        <f t="shared" si="0"/>
        <v>11000</v>
      </c>
      <c r="L21" s="149"/>
      <c r="M21" s="56" t="s">
        <v>49</v>
      </c>
    </row>
    <row r="22" spans="1:13" ht="21.75" customHeight="1">
      <c r="A22" s="6"/>
      <c r="B22" s="29"/>
      <c r="C22" s="29"/>
      <c r="D22" s="29"/>
      <c r="E22" s="30" t="s">
        <v>12</v>
      </c>
      <c r="F22" s="31"/>
      <c r="G22" s="31"/>
      <c r="H22" s="31"/>
      <c r="I22" s="71">
        <f>SUM(I11:I21)</f>
        <v>8014634</v>
      </c>
      <c r="J22" s="71">
        <f>SUM(J11:J21)</f>
        <v>0</v>
      </c>
      <c r="K22" s="71">
        <f>SUM(K11:K21)</f>
        <v>8014634</v>
      </c>
      <c r="L22" s="71"/>
      <c r="M22" s="30"/>
    </row>
    <row r="23" spans="1:13" ht="21.75" customHeight="1">
      <c r="A23" s="160"/>
      <c r="B23" s="161"/>
      <c r="C23" s="161"/>
      <c r="D23" s="161"/>
      <c r="E23" s="162"/>
      <c r="F23" s="163"/>
      <c r="G23" s="163"/>
      <c r="H23" s="163"/>
      <c r="I23" s="164"/>
      <c r="J23" s="164"/>
      <c r="K23" s="164"/>
      <c r="L23" s="164"/>
      <c r="M23" s="162"/>
    </row>
    <row r="24" spans="1:13" ht="26.25" customHeight="1">
      <c r="A24" s="142">
        <v>12</v>
      </c>
      <c r="B24" s="82">
        <v>801</v>
      </c>
      <c r="C24" s="91">
        <v>80101</v>
      </c>
      <c r="D24" s="82">
        <v>2590</v>
      </c>
      <c r="E24" s="92" t="s">
        <v>46</v>
      </c>
      <c r="F24" s="79">
        <v>500000</v>
      </c>
      <c r="G24" s="93">
        <v>230000</v>
      </c>
      <c r="H24" s="93">
        <f aca="true" t="shared" si="1" ref="H24:H30">F24+G24</f>
        <v>730000</v>
      </c>
      <c r="I24" s="79"/>
      <c r="J24" s="97"/>
      <c r="K24" s="97"/>
      <c r="L24" s="97"/>
      <c r="M24" s="96" t="s">
        <v>37</v>
      </c>
    </row>
    <row r="25" spans="1:13" ht="23.25" customHeight="1">
      <c r="A25" s="6">
        <v>13</v>
      </c>
      <c r="B25" s="82">
        <v>801</v>
      </c>
      <c r="C25" s="91">
        <v>80104</v>
      </c>
      <c r="D25" s="82">
        <v>2590</v>
      </c>
      <c r="E25" s="92" t="s">
        <v>50</v>
      </c>
      <c r="F25" s="93">
        <v>740978</v>
      </c>
      <c r="G25" s="93">
        <v>240000</v>
      </c>
      <c r="H25" s="93">
        <f t="shared" si="1"/>
        <v>980978</v>
      </c>
      <c r="I25" s="79"/>
      <c r="J25" s="97"/>
      <c r="K25" s="97"/>
      <c r="L25" s="97"/>
      <c r="M25" s="96" t="s">
        <v>51</v>
      </c>
    </row>
    <row r="26" spans="1:13" ht="23.25" customHeight="1">
      <c r="A26" s="142">
        <v>14</v>
      </c>
      <c r="B26" s="82">
        <v>801</v>
      </c>
      <c r="C26" s="91">
        <v>80149</v>
      </c>
      <c r="D26" s="82">
        <v>2590</v>
      </c>
      <c r="E26" s="92" t="s">
        <v>50</v>
      </c>
      <c r="F26" s="93">
        <v>434030</v>
      </c>
      <c r="G26" s="93"/>
      <c r="H26" s="93">
        <f t="shared" si="1"/>
        <v>434030</v>
      </c>
      <c r="I26" s="79"/>
      <c r="J26" s="97"/>
      <c r="K26" s="97"/>
      <c r="L26" s="97"/>
      <c r="M26" s="96" t="s">
        <v>52</v>
      </c>
    </row>
    <row r="27" spans="1:13" ht="24" customHeight="1">
      <c r="A27" s="142">
        <v>15</v>
      </c>
      <c r="B27" s="82">
        <v>801</v>
      </c>
      <c r="C27" s="91">
        <v>80150</v>
      </c>
      <c r="D27" s="82">
        <v>2590</v>
      </c>
      <c r="E27" s="92" t="s">
        <v>43</v>
      </c>
      <c r="F27" s="79">
        <v>100000</v>
      </c>
      <c r="G27" s="93"/>
      <c r="H27" s="93">
        <f t="shared" si="1"/>
        <v>100000</v>
      </c>
      <c r="I27" s="79"/>
      <c r="J27" s="97"/>
      <c r="K27" s="97"/>
      <c r="L27" s="97"/>
      <c r="M27" s="96" t="s">
        <v>37</v>
      </c>
    </row>
    <row r="28" spans="1:13" ht="33.75" customHeight="1">
      <c r="A28" s="142">
        <v>16</v>
      </c>
      <c r="B28" s="82">
        <v>854</v>
      </c>
      <c r="C28" s="91">
        <v>85404</v>
      </c>
      <c r="D28" s="82">
        <v>2590</v>
      </c>
      <c r="E28" s="92" t="s">
        <v>50</v>
      </c>
      <c r="F28" s="79">
        <v>60000</v>
      </c>
      <c r="G28" s="93"/>
      <c r="H28" s="93">
        <f t="shared" si="1"/>
        <v>60000</v>
      </c>
      <c r="I28" s="79"/>
      <c r="J28" s="97"/>
      <c r="K28" s="97"/>
      <c r="L28" s="97"/>
      <c r="M28" s="96" t="s">
        <v>53</v>
      </c>
    </row>
    <row r="29" spans="1:13" ht="27" customHeight="1">
      <c r="A29" s="142">
        <v>17</v>
      </c>
      <c r="B29" s="141">
        <v>921</v>
      </c>
      <c r="C29" s="141">
        <v>92109</v>
      </c>
      <c r="D29" s="141">
        <v>2480</v>
      </c>
      <c r="E29" s="144" t="s">
        <v>3</v>
      </c>
      <c r="F29" s="149">
        <v>3650000</v>
      </c>
      <c r="G29" s="143">
        <v>345000</v>
      </c>
      <c r="H29" s="143">
        <f t="shared" si="1"/>
        <v>3995000</v>
      </c>
      <c r="I29" s="149"/>
      <c r="J29" s="148"/>
      <c r="K29" s="145"/>
      <c r="L29" s="145"/>
      <c r="M29" s="7" t="s">
        <v>10</v>
      </c>
    </row>
    <row r="30" spans="1:13" ht="27" customHeight="1">
      <c r="A30" s="142">
        <v>18</v>
      </c>
      <c r="B30" s="10">
        <v>921</v>
      </c>
      <c r="C30" s="10">
        <v>92116</v>
      </c>
      <c r="D30" s="10">
        <v>2480</v>
      </c>
      <c r="E30" s="11" t="s">
        <v>4</v>
      </c>
      <c r="F30" s="70">
        <v>1200000</v>
      </c>
      <c r="G30" s="8">
        <v>100000</v>
      </c>
      <c r="H30" s="8">
        <f t="shared" si="1"/>
        <v>1300000</v>
      </c>
      <c r="I30" s="70"/>
      <c r="J30" s="99"/>
      <c r="K30" s="9"/>
      <c r="L30" s="9"/>
      <c r="M30" s="7" t="s">
        <v>10</v>
      </c>
    </row>
    <row r="31" spans="1:13" ht="26.25" customHeight="1">
      <c r="A31" s="28"/>
      <c r="B31" s="29">
        <v>921</v>
      </c>
      <c r="C31" s="29"/>
      <c r="D31" s="29"/>
      <c r="E31" s="101" t="s">
        <v>31</v>
      </c>
      <c r="F31" s="31">
        <f>SUM(F24:F30)</f>
        <v>6685008</v>
      </c>
      <c r="G31" s="31">
        <f>SUM(G24:G30)</f>
        <v>915000</v>
      </c>
      <c r="H31" s="31">
        <f>SUM(H24:H30)</f>
        <v>7600008</v>
      </c>
      <c r="I31" s="31"/>
      <c r="J31" s="72"/>
      <c r="K31" s="30"/>
      <c r="L31" s="30"/>
      <c r="M31" s="30"/>
    </row>
    <row r="32" spans="1:13" ht="26.25" customHeight="1">
      <c r="A32" s="191" t="s">
        <v>81</v>
      </c>
      <c r="B32" s="192"/>
      <c r="C32" s="192"/>
      <c r="D32" s="192"/>
      <c r="E32" s="193"/>
      <c r="F32" s="108">
        <f>F31</f>
        <v>6685008</v>
      </c>
      <c r="G32" s="108">
        <f>G31</f>
        <v>915000</v>
      </c>
      <c r="H32" s="108">
        <f>H31</f>
        <v>7600008</v>
      </c>
      <c r="I32" s="73">
        <f>I22+I31</f>
        <v>8014634</v>
      </c>
      <c r="J32" s="100">
        <f>J22</f>
        <v>0</v>
      </c>
      <c r="K32" s="14">
        <f>K22</f>
        <v>8014634</v>
      </c>
      <c r="L32" s="14"/>
      <c r="M32" s="134"/>
    </row>
    <row r="33" spans="1:13" ht="6.75" customHeight="1">
      <c r="A33" s="152"/>
      <c r="B33" s="126"/>
      <c r="C33" s="126"/>
      <c r="D33" s="126"/>
      <c r="E33" s="126"/>
      <c r="F33" s="127"/>
      <c r="G33" s="127"/>
      <c r="H33" s="127"/>
      <c r="I33" s="128"/>
      <c r="J33" s="127"/>
      <c r="K33" s="128"/>
      <c r="L33" s="128"/>
      <c r="M33" s="135"/>
    </row>
    <row r="34" spans="1:13" ht="7.5" customHeight="1">
      <c r="A34" s="151"/>
      <c r="B34" s="129"/>
      <c r="C34" s="129"/>
      <c r="D34" s="129"/>
      <c r="E34" s="129"/>
      <c r="F34" s="130"/>
      <c r="G34" s="130"/>
      <c r="H34" s="130"/>
      <c r="I34" s="131"/>
      <c r="J34" s="130"/>
      <c r="K34" s="131"/>
      <c r="L34" s="131"/>
      <c r="M34" s="136"/>
    </row>
    <row r="35" spans="1:13" ht="18.75" customHeight="1">
      <c r="A35" s="150"/>
      <c r="B35" s="204" t="s">
        <v>19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5"/>
    </row>
    <row r="36" spans="1:13" ht="39" customHeight="1">
      <c r="A36" s="83">
        <v>19</v>
      </c>
      <c r="B36" s="82">
        <v>801</v>
      </c>
      <c r="C36" s="91">
        <v>80195</v>
      </c>
      <c r="D36" s="82">
        <v>2007</v>
      </c>
      <c r="E36" s="137" t="s">
        <v>55</v>
      </c>
      <c r="F36" s="93"/>
      <c r="G36" s="93"/>
      <c r="H36" s="85"/>
      <c r="I36" s="94">
        <v>496089</v>
      </c>
      <c r="J36" s="93">
        <v>109365</v>
      </c>
      <c r="K36" s="93">
        <f>I36+J36</f>
        <v>605454</v>
      </c>
      <c r="L36" s="93"/>
      <c r="M36" s="92" t="s">
        <v>56</v>
      </c>
    </row>
    <row r="37" spans="1:13" ht="39" customHeight="1">
      <c r="A37" s="82">
        <v>20</v>
      </c>
      <c r="B37" s="82">
        <v>801</v>
      </c>
      <c r="C37" s="91">
        <v>80195</v>
      </c>
      <c r="D37" s="82">
        <v>2009</v>
      </c>
      <c r="E37" s="154" t="s">
        <v>55</v>
      </c>
      <c r="F37" s="93"/>
      <c r="G37" s="93"/>
      <c r="H37" s="93"/>
      <c r="I37" s="94">
        <v>124022</v>
      </c>
      <c r="J37" s="93">
        <v>-14562</v>
      </c>
      <c r="K37" s="93">
        <f>I37+J37</f>
        <v>109460</v>
      </c>
      <c r="L37" s="93"/>
      <c r="M37" s="92" t="s">
        <v>56</v>
      </c>
    </row>
    <row r="38" spans="1:13" ht="28.5" customHeight="1">
      <c r="A38" s="83">
        <v>21</v>
      </c>
      <c r="B38" s="88">
        <v>801</v>
      </c>
      <c r="C38" s="88">
        <v>80101</v>
      </c>
      <c r="D38" s="88">
        <v>2540</v>
      </c>
      <c r="E38" s="90" t="s">
        <v>57</v>
      </c>
      <c r="F38" s="85">
        <v>3280000</v>
      </c>
      <c r="G38" s="85">
        <v>1600000</v>
      </c>
      <c r="H38" s="85">
        <f>F38+G38</f>
        <v>4880000</v>
      </c>
      <c r="I38" s="74"/>
      <c r="J38" s="74"/>
      <c r="K38" s="60"/>
      <c r="L38" s="60"/>
      <c r="M38" s="60"/>
    </row>
    <row r="39" spans="1:13" ht="27.75" customHeight="1">
      <c r="A39" s="82">
        <v>22</v>
      </c>
      <c r="B39" s="88">
        <v>801</v>
      </c>
      <c r="C39" s="88">
        <v>80103</v>
      </c>
      <c r="D39" s="88">
        <v>2540</v>
      </c>
      <c r="E39" s="89" t="s">
        <v>58</v>
      </c>
      <c r="F39" s="87">
        <v>230000</v>
      </c>
      <c r="G39" s="87">
        <v>100000</v>
      </c>
      <c r="H39" s="85">
        <f aca="true" t="shared" si="2" ref="H39:H45">F39+G39</f>
        <v>330000</v>
      </c>
      <c r="I39" s="86"/>
      <c r="J39" s="86"/>
      <c r="K39" s="84"/>
      <c r="L39" s="84"/>
      <c r="M39" s="84"/>
    </row>
    <row r="40" spans="1:13" ht="27.75" customHeight="1">
      <c r="A40" s="83">
        <v>23</v>
      </c>
      <c r="B40" s="91">
        <v>801</v>
      </c>
      <c r="C40" s="91">
        <v>80104</v>
      </c>
      <c r="D40" s="91">
        <v>2540</v>
      </c>
      <c r="E40" s="92" t="s">
        <v>59</v>
      </c>
      <c r="F40" s="93">
        <v>12000000</v>
      </c>
      <c r="G40" s="124">
        <v>2060000</v>
      </c>
      <c r="H40" s="93">
        <f t="shared" si="2"/>
        <v>14060000</v>
      </c>
      <c r="I40" s="125"/>
      <c r="J40" s="125"/>
      <c r="K40" s="93"/>
      <c r="L40" s="93"/>
      <c r="M40" s="93"/>
    </row>
    <row r="41" spans="1:13" ht="27.75" customHeight="1">
      <c r="A41" s="82">
        <v>24</v>
      </c>
      <c r="B41" s="82">
        <v>801</v>
      </c>
      <c r="C41" s="91">
        <v>80106</v>
      </c>
      <c r="D41" s="82">
        <v>2540</v>
      </c>
      <c r="E41" s="92" t="s">
        <v>60</v>
      </c>
      <c r="F41" s="93">
        <v>366986</v>
      </c>
      <c r="G41" s="93"/>
      <c r="H41" s="93">
        <f t="shared" si="2"/>
        <v>366986</v>
      </c>
      <c r="I41" s="94"/>
      <c r="J41" s="94"/>
      <c r="K41" s="95"/>
      <c r="L41" s="95"/>
      <c r="M41" s="95"/>
    </row>
    <row r="42" spans="1:13" ht="18" customHeight="1">
      <c r="A42" s="83">
        <v>25</v>
      </c>
      <c r="B42" s="82">
        <v>801</v>
      </c>
      <c r="C42" s="91">
        <v>80110</v>
      </c>
      <c r="D42" s="82">
        <v>2540</v>
      </c>
      <c r="E42" s="92" t="s">
        <v>41</v>
      </c>
      <c r="F42" s="93">
        <v>55000</v>
      </c>
      <c r="G42" s="93"/>
      <c r="H42" s="93">
        <f t="shared" si="2"/>
        <v>55000</v>
      </c>
      <c r="I42" s="94"/>
      <c r="J42" s="94"/>
      <c r="K42" s="95"/>
      <c r="L42" s="95"/>
      <c r="M42" s="95"/>
    </row>
    <row r="43" spans="1:13" ht="24.75" customHeight="1">
      <c r="A43" s="82">
        <v>26</v>
      </c>
      <c r="B43" s="82">
        <v>801</v>
      </c>
      <c r="C43" s="91">
        <v>80149</v>
      </c>
      <c r="D43" s="82">
        <v>2540</v>
      </c>
      <c r="E43" s="92" t="s">
        <v>40</v>
      </c>
      <c r="F43" s="93">
        <v>1100000</v>
      </c>
      <c r="G43" s="93">
        <v>170000</v>
      </c>
      <c r="H43" s="93">
        <f t="shared" si="2"/>
        <v>1270000</v>
      </c>
      <c r="I43" s="94"/>
      <c r="J43" s="94"/>
      <c r="K43" s="95"/>
      <c r="L43" s="95"/>
      <c r="M43" s="95"/>
    </row>
    <row r="44" spans="1:13" ht="39" customHeight="1">
      <c r="A44" s="83">
        <v>27</v>
      </c>
      <c r="B44" s="82">
        <v>801</v>
      </c>
      <c r="C44" s="91">
        <v>80150</v>
      </c>
      <c r="D44" s="82">
        <v>2540</v>
      </c>
      <c r="E44" s="92" t="s">
        <v>42</v>
      </c>
      <c r="F44" s="93">
        <v>1720000</v>
      </c>
      <c r="G44" s="93">
        <v>900000</v>
      </c>
      <c r="H44" s="93">
        <f>F44+G44</f>
        <v>2620000</v>
      </c>
      <c r="I44" s="94"/>
      <c r="J44" s="94"/>
      <c r="K44" s="95"/>
      <c r="L44" s="95"/>
      <c r="M44" s="95"/>
    </row>
    <row r="45" spans="1:13" ht="37.5" customHeight="1">
      <c r="A45" s="82">
        <v>28</v>
      </c>
      <c r="B45" s="82">
        <v>801</v>
      </c>
      <c r="C45" s="91">
        <v>80152</v>
      </c>
      <c r="D45" s="82">
        <v>2540</v>
      </c>
      <c r="E45" s="92" t="s">
        <v>61</v>
      </c>
      <c r="F45" s="93">
        <v>20000</v>
      </c>
      <c r="G45" s="93"/>
      <c r="H45" s="93">
        <f t="shared" si="2"/>
        <v>20000</v>
      </c>
      <c r="I45" s="94"/>
      <c r="J45" s="94"/>
      <c r="K45" s="95"/>
      <c r="L45" s="95"/>
      <c r="M45" s="95"/>
    </row>
    <row r="46" spans="1:13" ht="20.25" customHeight="1">
      <c r="A46" s="158"/>
      <c r="B46" s="50">
        <v>801</v>
      </c>
      <c r="C46" s="50"/>
      <c r="D46" s="50"/>
      <c r="E46" s="51" t="s">
        <v>9</v>
      </c>
      <c r="F46" s="119">
        <f aca="true" t="shared" si="3" ref="F46:K46">SUM(F36:F45)</f>
        <v>18771986</v>
      </c>
      <c r="G46" s="119">
        <f t="shared" si="3"/>
        <v>4830000</v>
      </c>
      <c r="H46" s="119">
        <f t="shared" si="3"/>
        <v>23601986</v>
      </c>
      <c r="I46" s="75">
        <f t="shared" si="3"/>
        <v>620111</v>
      </c>
      <c r="J46" s="75">
        <f t="shared" si="3"/>
        <v>94803</v>
      </c>
      <c r="K46" s="75">
        <f t="shared" si="3"/>
        <v>714914</v>
      </c>
      <c r="L46" s="27"/>
      <c r="M46" s="51"/>
    </row>
    <row r="47" spans="1:13" ht="24" customHeight="1">
      <c r="A47" s="83">
        <v>29</v>
      </c>
      <c r="B47" s="61">
        <v>854</v>
      </c>
      <c r="C47" s="62">
        <v>85404</v>
      </c>
      <c r="D47" s="62">
        <v>2540</v>
      </c>
      <c r="E47" s="63" t="s">
        <v>36</v>
      </c>
      <c r="F47" s="32">
        <v>120000</v>
      </c>
      <c r="G47" s="32"/>
      <c r="H47" s="32">
        <f>F47+G47</f>
        <v>120000</v>
      </c>
      <c r="I47" s="76"/>
      <c r="J47" s="76"/>
      <c r="K47" s="32"/>
      <c r="L47" s="116"/>
      <c r="M47" s="117" t="s">
        <v>44</v>
      </c>
    </row>
    <row r="48" spans="1:13" ht="17.25" customHeight="1">
      <c r="A48" s="48"/>
      <c r="B48" s="21">
        <v>854</v>
      </c>
      <c r="C48" s="22">
        <v>85404</v>
      </c>
      <c r="D48" s="18"/>
      <c r="E48" s="36"/>
      <c r="F48" s="38">
        <f>F47</f>
        <v>120000</v>
      </c>
      <c r="G48" s="38">
        <f>G47</f>
        <v>0</v>
      </c>
      <c r="H48" s="38">
        <f>H47</f>
        <v>120000</v>
      </c>
      <c r="I48" s="77"/>
      <c r="J48" s="77"/>
      <c r="K48" s="38"/>
      <c r="L48" s="38"/>
      <c r="M48" s="118"/>
    </row>
    <row r="49" spans="1:13" ht="23.25" customHeight="1">
      <c r="A49" s="6">
        <v>30</v>
      </c>
      <c r="B49" s="106" t="s">
        <v>23</v>
      </c>
      <c r="C49" s="106" t="s">
        <v>24</v>
      </c>
      <c r="D49" s="46">
        <v>2830</v>
      </c>
      <c r="E49" s="117" t="s">
        <v>33</v>
      </c>
      <c r="F49" s="8"/>
      <c r="G49" s="7"/>
      <c r="H49" s="8"/>
      <c r="I49" s="8">
        <v>600000</v>
      </c>
      <c r="J49" s="69"/>
      <c r="K49" s="8">
        <f>I49+J49</f>
        <v>600000</v>
      </c>
      <c r="L49" s="8"/>
      <c r="M49" s="47" t="s">
        <v>25</v>
      </c>
    </row>
    <row r="50" spans="1:13" ht="17.25" customHeight="1">
      <c r="A50" s="33"/>
      <c r="B50" s="34" t="s">
        <v>23</v>
      </c>
      <c r="C50" s="34" t="s">
        <v>24</v>
      </c>
      <c r="D50" s="18"/>
      <c r="E50" s="36"/>
      <c r="F50" s="38"/>
      <c r="G50" s="37"/>
      <c r="H50" s="37"/>
      <c r="I50" s="38">
        <f>I49</f>
        <v>600000</v>
      </c>
      <c r="J50" s="77">
        <f>J49</f>
        <v>0</v>
      </c>
      <c r="K50" s="38">
        <f>I50+J50</f>
        <v>600000</v>
      </c>
      <c r="L50" s="38"/>
      <c r="M50" s="65"/>
    </row>
    <row r="51" spans="1:13" ht="50.25" customHeight="1">
      <c r="A51" s="5">
        <v>31</v>
      </c>
      <c r="B51" s="107">
        <v>630</v>
      </c>
      <c r="C51" s="107">
        <v>63003</v>
      </c>
      <c r="D51" s="46">
        <v>2360</v>
      </c>
      <c r="E51" s="47" t="s">
        <v>28</v>
      </c>
      <c r="F51" s="13"/>
      <c r="G51" s="9"/>
      <c r="H51" s="9"/>
      <c r="I51" s="13">
        <v>30000</v>
      </c>
      <c r="J51" s="70"/>
      <c r="K51" s="13">
        <f>I51+J51</f>
        <v>30000</v>
      </c>
      <c r="L51" s="13"/>
      <c r="M51" s="47" t="s">
        <v>28</v>
      </c>
    </row>
    <row r="52" spans="1:13" ht="13.5" customHeight="1">
      <c r="A52" s="48"/>
      <c r="B52" s="121">
        <v>630</v>
      </c>
      <c r="C52" s="16">
        <v>63003</v>
      </c>
      <c r="D52" s="18"/>
      <c r="E52" s="36"/>
      <c r="F52" s="122"/>
      <c r="G52" s="20"/>
      <c r="H52" s="20"/>
      <c r="I52" s="122">
        <f>I51</f>
        <v>30000</v>
      </c>
      <c r="J52" s="78">
        <f>J51</f>
        <v>0</v>
      </c>
      <c r="K52" s="122">
        <f>K51</f>
        <v>30000</v>
      </c>
      <c r="L52" s="122"/>
      <c r="M52" s="66"/>
    </row>
    <row r="53" spans="1:13" ht="37.5" customHeight="1">
      <c r="A53" s="82">
        <v>32</v>
      </c>
      <c r="B53" s="61">
        <v>710</v>
      </c>
      <c r="C53" s="62">
        <v>71095</v>
      </c>
      <c r="D53" s="68">
        <v>2360</v>
      </c>
      <c r="E53" s="63" t="s">
        <v>79</v>
      </c>
      <c r="F53" s="40"/>
      <c r="G53" s="40"/>
      <c r="H53" s="40"/>
      <c r="I53" s="79">
        <v>10000</v>
      </c>
      <c r="J53" s="79"/>
      <c r="K53" s="79">
        <f>I53+J53</f>
        <v>10000</v>
      </c>
      <c r="L53" s="79"/>
      <c r="M53" s="63" t="s">
        <v>78</v>
      </c>
    </row>
    <row r="54" spans="1:13" ht="13.5" customHeight="1">
      <c r="A54" s="48"/>
      <c r="B54" s="21">
        <v>710</v>
      </c>
      <c r="C54" s="22">
        <v>71095</v>
      </c>
      <c r="D54" s="35"/>
      <c r="E54" s="36"/>
      <c r="F54" s="20"/>
      <c r="G54" s="20"/>
      <c r="H54" s="20"/>
      <c r="I54" s="78">
        <f>I53</f>
        <v>10000</v>
      </c>
      <c r="J54" s="78">
        <f>J53</f>
        <v>0</v>
      </c>
      <c r="K54" s="78">
        <f>K53</f>
        <v>10000</v>
      </c>
      <c r="L54" s="78"/>
      <c r="M54" s="67"/>
    </row>
    <row r="55" spans="1:13" ht="27.75" customHeight="1">
      <c r="A55" s="82">
        <v>33</v>
      </c>
      <c r="B55" s="61">
        <v>801</v>
      </c>
      <c r="C55" s="62">
        <v>80153</v>
      </c>
      <c r="D55" s="68">
        <v>2830</v>
      </c>
      <c r="E55" s="63" t="s">
        <v>77</v>
      </c>
      <c r="F55" s="40"/>
      <c r="G55" s="40"/>
      <c r="H55" s="40"/>
      <c r="I55" s="79">
        <v>28175</v>
      </c>
      <c r="J55" s="79">
        <v>9346</v>
      </c>
      <c r="K55" s="79">
        <f>I55+J55</f>
        <v>37521</v>
      </c>
      <c r="L55" s="79"/>
      <c r="M55" s="63" t="s">
        <v>76</v>
      </c>
    </row>
    <row r="56" spans="1:13" ht="13.5" customHeight="1">
      <c r="A56" s="48"/>
      <c r="B56" s="21">
        <f>B55</f>
        <v>801</v>
      </c>
      <c r="C56" s="22">
        <v>80153</v>
      </c>
      <c r="D56" s="35"/>
      <c r="E56" s="36"/>
      <c r="F56" s="20"/>
      <c r="G56" s="20"/>
      <c r="H56" s="20"/>
      <c r="I56" s="78">
        <f>I55</f>
        <v>28175</v>
      </c>
      <c r="J56" s="78">
        <f>SUM(J55)</f>
        <v>9346</v>
      </c>
      <c r="K56" s="78">
        <f>K55</f>
        <v>37521</v>
      </c>
      <c r="L56" s="78"/>
      <c r="M56" s="67"/>
    </row>
    <row r="57" spans="1:13" ht="39" customHeight="1">
      <c r="A57" s="141">
        <v>34</v>
      </c>
      <c r="B57" s="44">
        <v>851</v>
      </c>
      <c r="C57" s="44">
        <v>85154</v>
      </c>
      <c r="D57" s="46">
        <v>2360</v>
      </c>
      <c r="E57" s="47" t="s">
        <v>74</v>
      </c>
      <c r="F57" s="149"/>
      <c r="G57" s="153"/>
      <c r="H57" s="153"/>
      <c r="I57" s="149">
        <v>60000</v>
      </c>
      <c r="J57" s="149"/>
      <c r="K57" s="149">
        <f>I57+J57</f>
        <v>60000</v>
      </c>
      <c r="L57" s="149"/>
      <c r="M57" s="47" t="s">
        <v>73</v>
      </c>
    </row>
    <row r="58" spans="1:13" ht="12.75" customHeight="1">
      <c r="A58" s="48"/>
      <c r="B58" s="21">
        <v>851</v>
      </c>
      <c r="C58" s="22">
        <v>85154</v>
      </c>
      <c r="D58" s="35"/>
      <c r="E58" s="36"/>
      <c r="F58" s="78"/>
      <c r="G58" s="20"/>
      <c r="H58" s="20"/>
      <c r="I58" s="78">
        <f>SUM(I57:I57)</f>
        <v>60000</v>
      </c>
      <c r="J58" s="78">
        <f>SUM(J57:J57)</f>
        <v>0</v>
      </c>
      <c r="K58" s="78">
        <f>SUM(K57:K57)</f>
        <v>60000</v>
      </c>
      <c r="L58" s="78"/>
      <c r="M58" s="67"/>
    </row>
    <row r="59" spans="1:13" ht="18" customHeight="1">
      <c r="A59" s="82">
        <v>35</v>
      </c>
      <c r="B59" s="61">
        <v>855</v>
      </c>
      <c r="C59" s="62">
        <v>85505</v>
      </c>
      <c r="D59" s="68" t="s">
        <v>34</v>
      </c>
      <c r="E59" s="63" t="s">
        <v>62</v>
      </c>
      <c r="F59" s="40"/>
      <c r="G59" s="40"/>
      <c r="H59" s="40"/>
      <c r="I59" s="79">
        <v>220000</v>
      </c>
      <c r="J59" s="79"/>
      <c r="K59" s="79">
        <f>I59+J59</f>
        <v>220000</v>
      </c>
      <c r="L59" s="79"/>
      <c r="M59" s="40"/>
    </row>
    <row r="60" spans="1:13" ht="18" customHeight="1">
      <c r="A60" s="82">
        <v>36</v>
      </c>
      <c r="B60" s="61">
        <v>855</v>
      </c>
      <c r="C60" s="62">
        <v>85506</v>
      </c>
      <c r="D60" s="68">
        <v>2830</v>
      </c>
      <c r="E60" s="63" t="s">
        <v>39</v>
      </c>
      <c r="F60" s="40"/>
      <c r="G60" s="40"/>
      <c r="H60" s="40"/>
      <c r="I60" s="79">
        <v>15000</v>
      </c>
      <c r="J60" s="79"/>
      <c r="K60" s="79">
        <f>I60+J60</f>
        <v>15000</v>
      </c>
      <c r="L60" s="79"/>
      <c r="M60" s="40"/>
    </row>
    <row r="61" spans="1:13" ht="14.25" customHeight="1">
      <c r="A61" s="48"/>
      <c r="B61" s="21">
        <v>855</v>
      </c>
      <c r="C61" s="22"/>
      <c r="D61" s="35"/>
      <c r="E61" s="36"/>
      <c r="F61" s="20"/>
      <c r="G61" s="20"/>
      <c r="H61" s="20"/>
      <c r="I61" s="78">
        <f>SUM(I59:I60)</f>
        <v>235000</v>
      </c>
      <c r="J61" s="78">
        <f>SUM(J59:J60)</f>
        <v>0</v>
      </c>
      <c r="K61" s="78">
        <f>SUM(K59:K60)</f>
        <v>235000</v>
      </c>
      <c r="L61" s="78"/>
      <c r="M61" s="67"/>
    </row>
    <row r="62" spans="1:13" ht="57.75" customHeight="1">
      <c r="A62" s="52">
        <v>37</v>
      </c>
      <c r="B62" s="43">
        <v>921</v>
      </c>
      <c r="C62" s="43">
        <v>92195</v>
      </c>
      <c r="D62" s="53">
        <v>2360</v>
      </c>
      <c r="E62" s="105" t="s">
        <v>35</v>
      </c>
      <c r="F62" s="54"/>
      <c r="G62" s="54"/>
      <c r="H62" s="54"/>
      <c r="I62" s="80">
        <v>40000</v>
      </c>
      <c r="J62" s="80"/>
      <c r="K62" s="80">
        <f>I62+J62</f>
        <v>40000</v>
      </c>
      <c r="L62" s="80"/>
      <c r="M62" s="105" t="s">
        <v>35</v>
      </c>
    </row>
    <row r="63" spans="1:13" ht="14.25" customHeight="1">
      <c r="A63" s="17"/>
      <c r="B63" s="19">
        <v>921</v>
      </c>
      <c r="C63" s="16">
        <v>92195</v>
      </c>
      <c r="D63" s="35"/>
      <c r="E63" s="36"/>
      <c r="F63" s="20"/>
      <c r="G63" s="20"/>
      <c r="H63" s="20"/>
      <c r="I63" s="78">
        <f>I62</f>
        <v>40000</v>
      </c>
      <c r="J63" s="78">
        <f>J62</f>
        <v>0</v>
      </c>
      <c r="K63" s="78">
        <f>K62</f>
        <v>40000</v>
      </c>
      <c r="L63" s="78"/>
      <c r="M63" s="23"/>
    </row>
    <row r="64" spans="1:13" ht="75.75" customHeight="1">
      <c r="A64" s="5">
        <v>38</v>
      </c>
      <c r="B64" s="55">
        <v>926</v>
      </c>
      <c r="C64" s="55">
        <v>92605</v>
      </c>
      <c r="D64" s="46">
        <v>2360</v>
      </c>
      <c r="E64" s="123" t="s">
        <v>21</v>
      </c>
      <c r="F64" s="133"/>
      <c r="G64" s="133"/>
      <c r="H64" s="133"/>
      <c r="I64" s="70">
        <v>490000</v>
      </c>
      <c r="J64" s="70"/>
      <c r="K64" s="70">
        <f>I64+J64</f>
        <v>490000</v>
      </c>
      <c r="L64" s="70"/>
      <c r="M64" s="123" t="s">
        <v>21</v>
      </c>
    </row>
    <row r="65" spans="1:13" ht="14.25" customHeight="1">
      <c r="A65" s="109"/>
      <c r="B65" s="110">
        <v>926</v>
      </c>
      <c r="C65" s="110">
        <v>92605</v>
      </c>
      <c r="D65" s="111"/>
      <c r="E65" s="111"/>
      <c r="F65" s="111"/>
      <c r="G65" s="111"/>
      <c r="H65" s="111"/>
      <c r="I65" s="112">
        <f>I64</f>
        <v>490000</v>
      </c>
      <c r="J65" s="112">
        <f>J64</f>
        <v>0</v>
      </c>
      <c r="K65" s="112">
        <f>K64</f>
        <v>490000</v>
      </c>
      <c r="L65" s="112"/>
      <c r="M65" s="111"/>
    </row>
    <row r="66" spans="1:13" ht="28.5" customHeight="1">
      <c r="A66" s="24"/>
      <c r="B66" s="198" t="s">
        <v>22</v>
      </c>
      <c r="C66" s="199"/>
      <c r="D66" s="199"/>
      <c r="E66" s="200"/>
      <c r="F66" s="113">
        <f>F46+F48</f>
        <v>18891986</v>
      </c>
      <c r="G66" s="113">
        <f>G46+G48</f>
        <v>4830000</v>
      </c>
      <c r="H66" s="113">
        <f>H46+H48</f>
        <v>23721986</v>
      </c>
      <c r="I66" s="81">
        <f>I65+I63+I61+I58+I52+I50+I46+I56+I54</f>
        <v>2113286</v>
      </c>
      <c r="J66" s="81">
        <f>J65+J63+J61+J58+J52+J50+J46+J56+J54</f>
        <v>104149</v>
      </c>
      <c r="K66" s="81">
        <f>K65+K63+K61+K58+K52+K50+K46+K56+K54</f>
        <v>2217435</v>
      </c>
      <c r="L66" s="25"/>
      <c r="M66" s="26"/>
    </row>
    <row r="67" spans="1:13" ht="16.5" customHeight="1">
      <c r="A67" s="169" t="s">
        <v>13</v>
      </c>
      <c r="B67" s="168"/>
      <c r="C67" s="168"/>
      <c r="D67" s="168"/>
      <c r="E67" s="170"/>
      <c r="F67" s="27">
        <f>F66+F32</f>
        <v>25576994</v>
      </c>
      <c r="G67" s="27">
        <f>G32+G46+G50+G48</f>
        <v>5745000</v>
      </c>
      <c r="H67" s="27">
        <f>H32+H46+H50+H48</f>
        <v>31321994</v>
      </c>
      <c r="I67" s="75">
        <f>I66+I32</f>
        <v>10127920</v>
      </c>
      <c r="J67" s="75">
        <f>J66+J32</f>
        <v>104149</v>
      </c>
      <c r="K67" s="27">
        <f>K66+K32</f>
        <v>10232069</v>
      </c>
      <c r="L67" s="27"/>
      <c r="M67" s="120"/>
    </row>
    <row r="68" spans="1:13" ht="8.25" customHeight="1">
      <c r="A68" s="2"/>
      <c r="B68" s="179"/>
      <c r="C68" s="179"/>
      <c r="D68" s="179"/>
      <c r="E68" s="179"/>
      <c r="F68" s="179"/>
      <c r="G68" s="179"/>
      <c r="H68" s="179"/>
      <c r="I68" s="179"/>
      <c r="J68" s="98"/>
      <c r="K68" s="45"/>
      <c r="L68" s="115"/>
      <c r="M68" s="138"/>
    </row>
    <row r="69" spans="1:13" ht="15" customHeight="1">
      <c r="A69" s="57"/>
      <c r="B69" s="58"/>
      <c r="C69" s="58"/>
      <c r="D69" s="58"/>
      <c r="E69" s="58"/>
      <c r="F69" s="59"/>
      <c r="G69" s="182" t="s">
        <v>32</v>
      </c>
      <c r="H69" s="183"/>
      <c r="I69" s="173" t="s">
        <v>38</v>
      </c>
      <c r="J69" s="173"/>
      <c r="K69" s="173" t="s">
        <v>30</v>
      </c>
      <c r="L69" s="173"/>
      <c r="M69" s="139"/>
    </row>
    <row r="70" spans="1:13" ht="15" customHeight="1">
      <c r="A70" s="180" t="s">
        <v>80</v>
      </c>
      <c r="B70" s="174"/>
      <c r="C70" s="174"/>
      <c r="D70" s="174"/>
      <c r="E70" s="174"/>
      <c r="F70" s="181"/>
      <c r="G70" s="171">
        <f>I16+I14+I15+I18</f>
        <v>4070330</v>
      </c>
      <c r="H70" s="174"/>
      <c r="I70" s="171">
        <f>J16+J14+J18+J15</f>
        <v>0</v>
      </c>
      <c r="J70" s="174"/>
      <c r="K70" s="171">
        <f>K16+K14+K15+K18</f>
        <v>4070330</v>
      </c>
      <c r="L70" s="168"/>
      <c r="M70" s="139"/>
    </row>
    <row r="71" spans="1:13" ht="14.25" customHeight="1">
      <c r="A71" s="9" t="s">
        <v>26</v>
      </c>
      <c r="B71" s="9"/>
      <c r="C71" s="57"/>
      <c r="D71" s="58"/>
      <c r="E71" s="58"/>
      <c r="F71" s="70"/>
      <c r="G71" s="171">
        <f>F67+I67-G70</f>
        <v>31634584</v>
      </c>
      <c r="H71" s="174"/>
      <c r="I71" s="184">
        <f>G67+J67</f>
        <v>5849149</v>
      </c>
      <c r="J71" s="185"/>
      <c r="K71" s="171">
        <f>K67+H67-K70</f>
        <v>37483733</v>
      </c>
      <c r="L71" s="170"/>
      <c r="M71" s="165"/>
    </row>
    <row r="72" spans="1:13" ht="16.5" customHeight="1">
      <c r="A72" s="167" t="s">
        <v>64</v>
      </c>
      <c r="B72" s="168"/>
      <c r="C72" s="168"/>
      <c r="D72" s="168"/>
      <c r="E72" s="39"/>
      <c r="F72" s="64"/>
      <c r="G72" s="175">
        <f>G71+G70</f>
        <v>35704914</v>
      </c>
      <c r="H72" s="176"/>
      <c r="I72" s="177">
        <f>I70+I71</f>
        <v>5849149</v>
      </c>
      <c r="J72" s="178"/>
      <c r="K72" s="172">
        <f>K71+K70</f>
        <v>41554063</v>
      </c>
      <c r="L72" s="173"/>
      <c r="M72" s="139"/>
    </row>
    <row r="73" ht="12.75">
      <c r="M73" s="159"/>
    </row>
    <row r="74" ht="12.75">
      <c r="M74" s="159"/>
    </row>
    <row r="75" spans="9:13" ht="12.75">
      <c r="I75" s="140"/>
      <c r="M75" s="159"/>
    </row>
    <row r="76" spans="7:13" ht="12.75">
      <c r="G76" s="140"/>
      <c r="H76" s="140"/>
      <c r="I76" s="140"/>
      <c r="K76" s="140"/>
      <c r="L76" s="140"/>
      <c r="M76" s="41"/>
    </row>
    <row r="77" ht="12.75">
      <c r="M77" s="41"/>
    </row>
    <row r="78" spans="11:13" ht="12.75">
      <c r="K78" s="140"/>
      <c r="M78" s="41"/>
    </row>
    <row r="79" ht="12.75">
      <c r="M79" s="41"/>
    </row>
    <row r="80" ht="12.75">
      <c r="M80" s="41"/>
    </row>
    <row r="81" ht="12.75">
      <c r="M81" s="41"/>
    </row>
    <row r="82" ht="12.75">
      <c r="M82" s="41"/>
    </row>
    <row r="83" ht="12.75">
      <c r="M83" s="41"/>
    </row>
    <row r="84" ht="12.75">
      <c r="M84" s="41"/>
    </row>
  </sheetData>
  <sheetProtection/>
  <mergeCells count="30">
    <mergeCell ref="A10:M10"/>
    <mergeCell ref="A6:M6"/>
    <mergeCell ref="K69:L69"/>
    <mergeCell ref="F7:L7"/>
    <mergeCell ref="M7:M9"/>
    <mergeCell ref="B66:E66"/>
    <mergeCell ref="A7:A9"/>
    <mergeCell ref="B35:M35"/>
    <mergeCell ref="I8:K8"/>
    <mergeCell ref="F8:H8"/>
    <mergeCell ref="A70:F70"/>
    <mergeCell ref="G69:H69"/>
    <mergeCell ref="I69:J69"/>
    <mergeCell ref="I70:J70"/>
    <mergeCell ref="I71:J71"/>
    <mergeCell ref="E7:E9"/>
    <mergeCell ref="C7:C9"/>
    <mergeCell ref="B7:B9"/>
    <mergeCell ref="A32:E32"/>
    <mergeCell ref="D7:D9"/>
    <mergeCell ref="A72:D72"/>
    <mergeCell ref="A67:E67"/>
    <mergeCell ref="K70:L70"/>
    <mergeCell ref="K71:L71"/>
    <mergeCell ref="K72:L72"/>
    <mergeCell ref="G70:H70"/>
    <mergeCell ref="G71:H71"/>
    <mergeCell ref="G72:H72"/>
    <mergeCell ref="I72:J72"/>
    <mergeCell ref="B68:I68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2019-09-02T08:38:09Z</cp:lastPrinted>
  <dcterms:created xsi:type="dcterms:W3CDTF">2002-11-12T12:41:20Z</dcterms:created>
  <dcterms:modified xsi:type="dcterms:W3CDTF">2019-09-13T10:41:49Z</dcterms:modified>
  <cp:category/>
  <cp:version/>
  <cp:contentType/>
  <cp:contentStatus/>
</cp:coreProperties>
</file>