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<sst xmlns="http://schemas.openxmlformats.org/spreadsheetml/2006/main" count="111" uniqueCount="72">
  <si>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poz.</t>
  </si>
  <si>
    <t>działanie inwestycyjne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</si>
  <si>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</si>
  <si>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</si>
  <si>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</si>
  <si>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</si>
  <si>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</si>
  <si>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</si>
  <si>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</si>
  <si>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</si>
  <si>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</si>
  <si>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</si>
  <si>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</si>
  <si>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</si>
  <si>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</si>
  <si>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</si>
  <si>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</si>
  <si>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</si>
  <si>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</si>
  <si>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</si>
  <si>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</si>
  <si>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</si>
  <si>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</si>
  <si>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</si>
  <si>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</si>
  <si>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</si>
  <si>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</si>
  <si>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</si>
  <si>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</si>
  <si>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</si>
  <si>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</si>
  <si>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</si>
  <si>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</si>
  <si>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</si>
  <si>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</si>
  <si>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</si>
  <si>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</si>
  <si>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</si>
  <si>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</si>
  <si>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</si>
  <si>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</si>
  <si>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</si>
  <si>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</si>
  <si>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</si>
  <si>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</si>
  <si>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</si>
  <si>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</si>
  <si>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</si>
  <si>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</si>
  <si>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</si>
  <si>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</si>
  <si>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</si>
  <si>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</si>
  <si>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</si>
  <si>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</si>
  <si>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</si>
  <si>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</si>
  <si>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</si>
  <si>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</si>
  <si>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Mysiadło-Nowa Wola  - § 6050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</si>
  <si>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</si>
  <si>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</si>
  <si>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</si>
  <si>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</si>
  <si>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</si>
  <si>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</si>
  <si>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</si>
  <si>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Załącznik nr 1b</t>
  </si>
  <si>
    <t>nakłady poniesione do końca roku 2009</t>
  </si>
  <si>
    <t xml:space="preserve">Plan limitów inwestycyjnych na lata 2010 - 2012 dla poszczególnych zadań składających się na program inwestycyjny pn:                                                "Kompleksowy program gospodarki wodnej gminy Lesznowola"  - po zmianach                                                                                      </t>
  </si>
  <si>
    <t>do Uchwały Nr 485/XXXVII/2010</t>
  </si>
  <si>
    <t>z dnia  11 marca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</si>
</sst>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tabSelected="1" view="pageBreakPreview" zoomScaleSheetLayoutView="100" workbookViewId="0" topLeftCell="B1">
      <selection activeCell="C4" sqref="C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7" ht="12.75">
      <c r="E1" s="4"/>
      <c r="F1" s="4"/>
      <c r="G1" s="4" t="s">
        <v>67</v>
      </c>
    </row>
    <row r="2" spans="5:7" ht="12.75">
      <c r="E2" s="4"/>
      <c r="F2" s="4"/>
      <c r="G2" s="4" t="s">
        <v>70</v>
      </c>
    </row>
    <row r="3" spans="5:7" ht="12.75">
      <c r="E3" s="4"/>
      <c r="F3" s="4"/>
      <c r="G3" s="4" t="s">
        <v>54</v>
      </c>
    </row>
    <row r="4" spans="5:7" ht="11.25" customHeight="1">
      <c r="E4" s="4"/>
      <c r="F4" s="4"/>
      <c r="G4" s="4" t="s">
        <v>71</v>
      </c>
    </row>
    <row r="5" ht="3.75" customHeight="1"/>
    <row r="6" spans="2:8" ht="12.75">
      <c r="B6" s="78" t="s">
        <v>69</v>
      </c>
      <c r="C6" s="78"/>
      <c r="D6" s="78"/>
      <c r="E6" s="78"/>
      <c r="F6" s="78"/>
      <c r="G6" s="78"/>
      <c r="H6" s="78"/>
    </row>
    <row r="7" spans="2:8" ht="12.75">
      <c r="B7" s="78"/>
      <c r="C7" s="78"/>
      <c r="D7" s="78"/>
      <c r="E7" s="78"/>
      <c r="F7" s="78"/>
      <c r="G7" s="78"/>
      <c r="H7" s="78"/>
    </row>
    <row r="8" spans="2:8" ht="3" customHeight="1">
      <c r="B8" s="78"/>
      <c r="C8" s="78"/>
      <c r="D8" s="78"/>
      <c r="E8" s="78"/>
      <c r="F8" s="78"/>
      <c r="G8" s="78"/>
      <c r="H8" s="78"/>
    </row>
    <row r="9" ht="5.25" customHeight="1"/>
    <row r="10" spans="2:8" ht="35.25" customHeight="1">
      <c r="B10" s="23" t="s">
        <v>0</v>
      </c>
      <c r="C10" s="23" t="s">
        <v>1</v>
      </c>
      <c r="D10" s="61" t="s">
        <v>68</v>
      </c>
      <c r="E10" s="81" t="s">
        <v>55</v>
      </c>
      <c r="F10" s="82"/>
      <c r="G10" s="82"/>
      <c r="H10" s="24" t="s">
        <v>66</v>
      </c>
    </row>
    <row r="11" spans="2:8" ht="14.25" customHeight="1">
      <c r="B11" s="23"/>
      <c r="C11" s="48" t="s">
        <v>39</v>
      </c>
      <c r="D11" s="24"/>
      <c r="E11" s="62"/>
      <c r="F11" s="46"/>
      <c r="G11" s="46"/>
      <c r="H11" s="24"/>
    </row>
    <row r="12" spans="2:8" ht="12.75" customHeight="1">
      <c r="B12" s="32" t="s">
        <v>3</v>
      </c>
      <c r="C12" s="47" t="s">
        <v>40</v>
      </c>
      <c r="D12" s="28"/>
      <c r="E12" s="28">
        <v>2010</v>
      </c>
      <c r="F12" s="29">
        <v>2011</v>
      </c>
      <c r="G12" s="29">
        <v>2012</v>
      </c>
      <c r="H12" s="31" t="s">
        <v>2</v>
      </c>
    </row>
    <row r="13" spans="2:8" ht="12.75" customHeight="1">
      <c r="B13" s="1" t="s">
        <v>4</v>
      </c>
      <c r="C13" s="33" t="s">
        <v>51</v>
      </c>
      <c r="D13" s="53">
        <v>894748.71</v>
      </c>
      <c r="E13" s="5">
        <v>170000</v>
      </c>
      <c r="F13" s="5">
        <v>169581</v>
      </c>
      <c r="G13" s="6"/>
      <c r="H13" s="5">
        <f>SUM(D13:G13)</f>
        <v>1234329.71</v>
      </c>
    </row>
    <row r="14" spans="2:8" ht="12.75" customHeight="1">
      <c r="B14" s="1" t="s">
        <v>5</v>
      </c>
      <c r="C14" s="33" t="s">
        <v>33</v>
      </c>
      <c r="D14" s="53"/>
      <c r="E14" s="5"/>
      <c r="F14" s="5">
        <v>3400000</v>
      </c>
      <c r="G14" s="5"/>
      <c r="H14" s="5">
        <f>SUM(D14:G14)</f>
        <v>3400000</v>
      </c>
    </row>
    <row r="15" spans="2:8" ht="12.75" customHeight="1">
      <c r="B15" s="1" t="s">
        <v>6</v>
      </c>
      <c r="C15" s="33" t="s">
        <v>34</v>
      </c>
      <c r="D15" s="53"/>
      <c r="E15" s="5"/>
      <c r="F15" s="5">
        <v>600000</v>
      </c>
      <c r="G15" s="5"/>
      <c r="H15" s="5">
        <f>SUM(D15:G15)</f>
        <v>600000</v>
      </c>
    </row>
    <row r="16" spans="2:9" ht="12" customHeight="1">
      <c r="B16" s="2"/>
      <c r="C16" s="3" t="s">
        <v>50</v>
      </c>
      <c r="D16" s="55">
        <f>SUM(D13:D15)</f>
        <v>894748.71</v>
      </c>
      <c r="E16" s="50">
        <f>SUM(E13:E15)</f>
        <v>170000</v>
      </c>
      <c r="F16" s="42">
        <f>SUM(F13:F15)</f>
        <v>4169581</v>
      </c>
      <c r="G16" s="42">
        <f>SUM(G13:G15)</f>
        <v>0</v>
      </c>
      <c r="H16" s="42">
        <f>SUM(D16:G16)</f>
        <v>5234329.71</v>
      </c>
      <c r="I16" s="59">
        <f>SUM(D16:G16)</f>
        <v>5234329.71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7</v>
      </c>
      <c r="C18" s="47" t="s">
        <v>41</v>
      </c>
      <c r="D18" s="28"/>
      <c r="E18" s="29">
        <v>2010</v>
      </c>
      <c r="F18" s="29">
        <v>2011</v>
      </c>
      <c r="G18" s="29">
        <v>2012</v>
      </c>
      <c r="H18" s="31" t="s">
        <v>2</v>
      </c>
    </row>
    <row r="19" spans="2:8" ht="12" customHeight="1">
      <c r="B19" s="1" t="s">
        <v>8</v>
      </c>
      <c r="C19" s="33" t="s">
        <v>49</v>
      </c>
      <c r="D19" s="53">
        <v>466403.24</v>
      </c>
      <c r="E19" s="5">
        <v>190000</v>
      </c>
      <c r="F19" s="6">
        <v>182391</v>
      </c>
      <c r="G19" s="6"/>
      <c r="H19" s="5">
        <f>SUM(D19:F19)</f>
        <v>838794.24</v>
      </c>
    </row>
    <row r="20" spans="2:9" ht="12" customHeight="1">
      <c r="B20" s="1" t="s">
        <v>9</v>
      </c>
      <c r="C20" s="33" t="s">
        <v>33</v>
      </c>
      <c r="D20" s="53"/>
      <c r="E20" s="5"/>
      <c r="F20" s="5">
        <v>3570000</v>
      </c>
      <c r="G20" s="5"/>
      <c r="H20" s="5">
        <f>F20</f>
        <v>3570000</v>
      </c>
      <c r="I20" s="27"/>
    </row>
    <row r="21" spans="2:8" ht="12" customHeight="1">
      <c r="B21" s="1" t="s">
        <v>10</v>
      </c>
      <c r="C21" s="33" t="s">
        <v>34</v>
      </c>
      <c r="D21" s="53"/>
      <c r="E21" s="5"/>
      <c r="F21" s="5">
        <v>630000</v>
      </c>
      <c r="G21" s="5"/>
      <c r="H21" s="5">
        <f>F21</f>
        <v>630000</v>
      </c>
    </row>
    <row r="22" spans="2:9" ht="13.5" customHeight="1">
      <c r="B22" s="2"/>
      <c r="C22" s="3" t="s">
        <v>52</v>
      </c>
      <c r="D22" s="55">
        <f>SUM(D19:D21)</f>
        <v>466403.24</v>
      </c>
      <c r="E22" s="42">
        <f>SUM(E19:E21)</f>
        <v>190000</v>
      </c>
      <c r="F22" s="42">
        <f>F20+F21+F19</f>
        <v>4382391</v>
      </c>
      <c r="G22" s="42">
        <f>G20+G21</f>
        <v>0</v>
      </c>
      <c r="H22" s="42">
        <f>SUM(H19:H21)</f>
        <v>5038794.24</v>
      </c>
      <c r="I22" s="27">
        <f>SUM(D22:G22)</f>
        <v>5038794.24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11</v>
      </c>
      <c r="C24" s="30" t="s">
        <v>35</v>
      </c>
      <c r="D24" s="28"/>
      <c r="E24" s="29">
        <v>2010</v>
      </c>
      <c r="F24" s="29">
        <v>2011</v>
      </c>
      <c r="G24" s="29">
        <v>2012</v>
      </c>
      <c r="H24" s="31" t="s">
        <v>2</v>
      </c>
    </row>
    <row r="25" spans="2:9" ht="15" customHeight="1">
      <c r="B25" s="1" t="s">
        <v>12</v>
      </c>
      <c r="C25" s="33" t="s">
        <v>32</v>
      </c>
      <c r="D25" s="53">
        <v>222148.34</v>
      </c>
      <c r="E25" s="5">
        <v>10000</v>
      </c>
      <c r="F25" s="5">
        <v>2467</v>
      </c>
      <c r="G25" s="5"/>
      <c r="H25" s="5">
        <f>SUM(D25:G25)</f>
        <v>234615.34</v>
      </c>
      <c r="I25" s="27"/>
    </row>
    <row r="26" spans="2:8" ht="12.75" customHeight="1">
      <c r="B26" s="1" t="s">
        <v>13</v>
      </c>
      <c r="C26" s="33" t="s">
        <v>33</v>
      </c>
      <c r="D26" s="53">
        <v>0</v>
      </c>
      <c r="E26" s="5"/>
      <c r="F26" s="5">
        <v>4165000</v>
      </c>
      <c r="G26" s="5"/>
      <c r="H26" s="5">
        <f>SUM(D26:G26)</f>
        <v>4165000</v>
      </c>
    </row>
    <row r="27" spans="2:8" ht="13.5" customHeight="1">
      <c r="B27" s="1" t="s">
        <v>14</v>
      </c>
      <c r="C27" s="33" t="s">
        <v>34</v>
      </c>
      <c r="D27" s="53">
        <v>0</v>
      </c>
      <c r="E27" s="5"/>
      <c r="F27" s="5">
        <v>735000</v>
      </c>
      <c r="G27" s="5"/>
      <c r="H27" s="5">
        <f>SUM(D27:G27)</f>
        <v>735000</v>
      </c>
    </row>
    <row r="28" spans="2:9" ht="13.5" customHeight="1">
      <c r="B28" s="2"/>
      <c r="C28" s="3" t="s">
        <v>2</v>
      </c>
      <c r="D28" s="55">
        <f>SUM(D25:D27)</f>
        <v>222148.34</v>
      </c>
      <c r="E28" s="72">
        <f>SUM(E25:E27)</f>
        <v>10000</v>
      </c>
      <c r="F28" s="72">
        <f>SUM(F25:F27)</f>
        <v>4902467</v>
      </c>
      <c r="G28" s="72">
        <f>SUM(G25:G27)</f>
        <v>0</v>
      </c>
      <c r="H28" s="42">
        <f>SUM(H25:H27)</f>
        <v>5134615.34</v>
      </c>
      <c r="I28" s="10">
        <f>SUM(D28:G28)</f>
        <v>5134615.34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15</v>
      </c>
      <c r="C30" s="30" t="s">
        <v>30</v>
      </c>
      <c r="D30" s="28"/>
      <c r="E30" s="29">
        <v>2010</v>
      </c>
      <c r="F30" s="29">
        <v>2011</v>
      </c>
      <c r="G30" s="29">
        <v>2012</v>
      </c>
      <c r="H30" s="31" t="s">
        <v>2</v>
      </c>
    </row>
    <row r="31" spans="2:9" ht="12" customHeight="1">
      <c r="B31" s="1" t="s">
        <v>16</v>
      </c>
      <c r="C31" s="33" t="s">
        <v>32</v>
      </c>
      <c r="D31" s="53">
        <v>298174.54</v>
      </c>
      <c r="E31" s="5">
        <v>190000</v>
      </c>
      <c r="F31" s="5">
        <v>176900</v>
      </c>
      <c r="G31" s="6"/>
      <c r="H31" s="5">
        <f>SUM(D31:G31)</f>
        <v>665074.54</v>
      </c>
      <c r="I31" s="27"/>
    </row>
    <row r="32" spans="2:8" ht="12" customHeight="1">
      <c r="B32" s="1" t="s">
        <v>17</v>
      </c>
      <c r="C32" s="33" t="s">
        <v>33</v>
      </c>
      <c r="D32" s="6">
        <v>0</v>
      </c>
      <c r="E32" s="5"/>
      <c r="F32" s="5">
        <v>3400000</v>
      </c>
      <c r="G32" s="5"/>
      <c r="H32" s="5">
        <f>SUM(D32:G32)</f>
        <v>3400000</v>
      </c>
    </row>
    <row r="33" spans="2:8" ht="12" customHeight="1">
      <c r="B33" s="1" t="s">
        <v>18</v>
      </c>
      <c r="C33" s="33" t="s">
        <v>34</v>
      </c>
      <c r="D33" s="6">
        <v>0</v>
      </c>
      <c r="E33" s="5"/>
      <c r="F33" s="5">
        <v>600000</v>
      </c>
      <c r="G33" s="5"/>
      <c r="H33" s="5">
        <f>SUM(D33:G33)</f>
        <v>600000</v>
      </c>
    </row>
    <row r="34" spans="2:9" ht="15" customHeight="1">
      <c r="B34" s="2"/>
      <c r="C34" s="3" t="s">
        <v>2</v>
      </c>
      <c r="D34" s="71">
        <f>SUM(D31:D33)</f>
        <v>298174.54</v>
      </c>
      <c r="E34" s="72">
        <f>SUM(E31:E33)</f>
        <v>190000</v>
      </c>
      <c r="F34" s="72">
        <f>SUM(F31:F33)</f>
        <v>4176900</v>
      </c>
      <c r="G34" s="72">
        <f>SUM(G31:G33)</f>
        <v>0</v>
      </c>
      <c r="H34" s="42">
        <f>SUM(D34:G34)</f>
        <v>4665074.54</v>
      </c>
      <c r="I34" s="60">
        <f>SUM(H31:H33)</f>
        <v>4665074.54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19</v>
      </c>
      <c r="C36" s="30" t="s">
        <v>42</v>
      </c>
      <c r="D36" s="28"/>
      <c r="E36" s="29">
        <v>2010</v>
      </c>
      <c r="F36" s="29">
        <v>2011</v>
      </c>
      <c r="G36" s="29">
        <v>2012</v>
      </c>
      <c r="H36" s="31" t="s">
        <v>2</v>
      </c>
    </row>
    <row r="37" spans="2:8" ht="12" customHeight="1">
      <c r="B37" s="1" t="s">
        <v>20</v>
      </c>
      <c r="C37" s="33" t="s">
        <v>32</v>
      </c>
      <c r="D37" s="53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2</v>
      </c>
      <c r="D38" s="73">
        <f>SUM(D37:D37)</f>
        <v>61000</v>
      </c>
      <c r="E38" s="74">
        <f>SUM(E37:E37)</f>
        <v>0</v>
      </c>
      <c r="F38" s="74"/>
      <c r="G38" s="74"/>
      <c r="H38" s="75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21</v>
      </c>
      <c r="C40" s="30" t="s">
        <v>53</v>
      </c>
      <c r="D40" s="28"/>
      <c r="E40" s="29">
        <v>2010</v>
      </c>
      <c r="F40" s="29">
        <v>2011</v>
      </c>
      <c r="G40" s="29">
        <v>2012</v>
      </c>
      <c r="H40" s="31" t="s">
        <v>2</v>
      </c>
    </row>
    <row r="41" spans="2:8" ht="12.75" customHeight="1">
      <c r="B41" s="1" t="s">
        <v>22</v>
      </c>
      <c r="C41" s="33" t="s">
        <v>33</v>
      </c>
      <c r="D41" s="6"/>
      <c r="E41" s="5"/>
      <c r="F41" s="5">
        <v>76490</v>
      </c>
      <c r="G41" s="5"/>
      <c r="H41" s="5">
        <f>F41</f>
        <v>76490</v>
      </c>
    </row>
    <row r="42" spans="2:8" ht="14.25" customHeight="1">
      <c r="B42" s="1" t="s">
        <v>23</v>
      </c>
      <c r="C42" s="33" t="s">
        <v>34</v>
      </c>
      <c r="D42" s="6"/>
      <c r="E42" s="5"/>
      <c r="F42" s="5">
        <v>21110</v>
      </c>
      <c r="G42" s="5"/>
      <c r="H42" s="5">
        <f>F42</f>
        <v>21110</v>
      </c>
    </row>
    <row r="43" spans="2:8" ht="11.25" customHeight="1">
      <c r="B43" s="2"/>
      <c r="C43" s="3" t="s">
        <v>2</v>
      </c>
      <c r="D43" s="74">
        <f>SUM(D41:D42)</f>
        <v>0</v>
      </c>
      <c r="E43" s="74">
        <f>SUM(E41:E42)</f>
        <v>0</v>
      </c>
      <c r="F43" s="74">
        <f>SUM(F41:F42)</f>
        <v>97600</v>
      </c>
      <c r="G43" s="74">
        <f>SUM(G41:G42)</f>
        <v>0</v>
      </c>
      <c r="H43" s="75">
        <f>SUM(H41:H42)</f>
        <v>97600</v>
      </c>
    </row>
    <row r="44" spans="2:8" ht="3.75" customHeight="1">
      <c r="B44" s="40"/>
      <c r="C44" s="41"/>
      <c r="D44" s="49"/>
      <c r="E44" s="49"/>
      <c r="F44" s="49"/>
      <c r="G44" s="49"/>
      <c r="H44" s="65"/>
    </row>
    <row r="45" spans="2:8" ht="12" customHeight="1">
      <c r="B45" s="32"/>
      <c r="C45" s="30"/>
      <c r="D45" s="28"/>
      <c r="E45" s="29">
        <v>2010</v>
      </c>
      <c r="F45" s="29">
        <v>2011</v>
      </c>
      <c r="G45" s="29">
        <v>2012</v>
      </c>
      <c r="H45" s="31" t="s">
        <v>2</v>
      </c>
    </row>
    <row r="46" spans="2:9" ht="12" customHeight="1">
      <c r="B46" s="2"/>
      <c r="C46" s="33" t="s">
        <v>32</v>
      </c>
      <c r="D46" s="55">
        <f>D13+D19+D25+D31+D37</f>
        <v>1942474.83</v>
      </c>
      <c r="E46" s="55">
        <f>E13+E19+E25+E31+E37</f>
        <v>560000</v>
      </c>
      <c r="F46" s="55">
        <f>F13+F19+F25+F31+F37</f>
        <v>531339</v>
      </c>
      <c r="G46" s="55">
        <f>G13+G19+G25+G31+G37</f>
        <v>0</v>
      </c>
      <c r="H46" s="55">
        <f>SUM(D46:G46)</f>
        <v>3033813.83</v>
      </c>
      <c r="I46" s="10">
        <f>H13+H19+H25+H31+H37</f>
        <v>3033813.83</v>
      </c>
    </row>
    <row r="47" spans="2:9" ht="12.75" customHeight="1">
      <c r="B47" s="2"/>
      <c r="C47" s="33" t="s">
        <v>33</v>
      </c>
      <c r="D47" s="55">
        <f>D14+D20+D26+D32+D41</f>
        <v>0</v>
      </c>
      <c r="E47" s="55">
        <f>E14+E20+E26+E32+E41</f>
        <v>0</v>
      </c>
      <c r="F47" s="55">
        <f>F14+F20+F26+F32+F41</f>
        <v>14611490</v>
      </c>
      <c r="G47" s="55">
        <f>G14+G20+G26+G32+G41</f>
        <v>0</v>
      </c>
      <c r="H47" s="55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34</v>
      </c>
      <c r="D48" s="55">
        <f>D42+D33+D27+D21+D15</f>
        <v>0</v>
      </c>
      <c r="E48" s="55">
        <f>E42+E33+E27+E21+E15</f>
        <v>0</v>
      </c>
      <c r="F48" s="55">
        <f>F42+F33+F27+F21+F15</f>
        <v>2586110</v>
      </c>
      <c r="G48" s="55">
        <f>G42+G33+G27+G21+G15</f>
        <v>0</v>
      </c>
      <c r="H48" s="55">
        <f>SUM(D48:G48)</f>
        <v>2586110</v>
      </c>
      <c r="I48" s="10">
        <f>SUM(D48:G48)</f>
        <v>2586110</v>
      </c>
    </row>
    <row r="49" spans="2:10" ht="12" customHeight="1">
      <c r="B49" s="2"/>
      <c r="C49" s="3" t="s">
        <v>45</v>
      </c>
      <c r="D49" s="55">
        <f>SUM(D46:D48)</f>
        <v>1942474.83</v>
      </c>
      <c r="E49" s="55">
        <f>SUM(E46:E48)</f>
        <v>560000</v>
      </c>
      <c r="F49" s="55">
        <f>SUM(F46:F48)</f>
        <v>17728939</v>
      </c>
      <c r="G49" s="55">
        <f>SUM(G46:G48)</f>
        <v>0</v>
      </c>
      <c r="H49" s="55">
        <f>SUM(D49:G49)</f>
        <v>20231413.83</v>
      </c>
      <c r="I49" s="63">
        <f>H43+H38+H34+H28+H22+H16</f>
        <v>20231413.83</v>
      </c>
      <c r="J49" s="10">
        <f>D49+E49+F49+G49</f>
        <v>20231413.83</v>
      </c>
    </row>
    <row r="50" spans="2:9" ht="11.25" customHeight="1">
      <c r="B50" s="40"/>
      <c r="C50" s="41"/>
      <c r="D50" s="69"/>
      <c r="E50" s="69"/>
      <c r="F50" s="69"/>
      <c r="G50" s="69"/>
      <c r="H50" s="69"/>
      <c r="I50" s="43">
        <f>I46+I47+I48</f>
        <v>20231413.83</v>
      </c>
    </row>
    <row r="51" spans="2:9" ht="14.25" customHeight="1">
      <c r="B51" s="2"/>
      <c r="C51" s="70" t="s">
        <v>43</v>
      </c>
      <c r="D51" s="42"/>
      <c r="E51" s="42"/>
      <c r="F51" s="42"/>
      <c r="G51" s="42"/>
      <c r="H51" s="42"/>
      <c r="I51" s="43"/>
    </row>
    <row r="52" spans="2:10" ht="27">
      <c r="B52" s="32" t="s">
        <v>24</v>
      </c>
      <c r="C52" s="47" t="s">
        <v>64</v>
      </c>
      <c r="D52" s="28"/>
      <c r="E52" s="29">
        <v>2010</v>
      </c>
      <c r="F52" s="29">
        <v>2011</v>
      </c>
      <c r="G52" s="29">
        <v>2012</v>
      </c>
      <c r="H52" s="31" t="s">
        <v>2</v>
      </c>
      <c r="J52" s="10"/>
    </row>
    <row r="53" spans="2:10" ht="12" customHeight="1">
      <c r="B53" s="1" t="s">
        <v>25</v>
      </c>
      <c r="C53" s="33" t="s">
        <v>32</v>
      </c>
      <c r="D53" s="53">
        <v>11275.9</v>
      </c>
      <c r="E53" s="5">
        <v>10000</v>
      </c>
      <c r="F53" s="5">
        <v>10000</v>
      </c>
      <c r="G53" s="5"/>
      <c r="H53" s="5">
        <f>SUM(D53:G53)</f>
        <v>31275.9</v>
      </c>
      <c r="J53" s="10"/>
    </row>
    <row r="54" spans="2:10" ht="12" customHeight="1">
      <c r="B54" s="1"/>
      <c r="C54" s="33" t="s">
        <v>33</v>
      </c>
      <c r="D54" s="53"/>
      <c r="E54" s="5"/>
      <c r="F54" s="5"/>
      <c r="G54" s="5">
        <v>5100000</v>
      </c>
      <c r="H54" s="5">
        <f>SUM(D54:G54)</f>
        <v>5100000</v>
      </c>
      <c r="J54" s="10"/>
    </row>
    <row r="55" spans="2:10" ht="12" customHeight="1">
      <c r="B55" s="1"/>
      <c r="C55" s="33" t="s">
        <v>34</v>
      </c>
      <c r="D55" s="53"/>
      <c r="E55" s="5"/>
      <c r="F55" s="5"/>
      <c r="G55" s="5">
        <v>900000</v>
      </c>
      <c r="H55" s="5">
        <f>SUM(D55:G55)</f>
        <v>900000</v>
      </c>
      <c r="J55" s="10"/>
    </row>
    <row r="56" spans="2:10" ht="12.75">
      <c r="B56" s="2"/>
      <c r="C56" s="3" t="s">
        <v>2</v>
      </c>
      <c r="D56" s="54">
        <f>SUM(D53:D53)</f>
        <v>11275.9</v>
      </c>
      <c r="E56" s="8">
        <f>SUM(E53:E53)</f>
        <v>10000</v>
      </c>
      <c r="F56" s="8">
        <f>F53</f>
        <v>10000</v>
      </c>
      <c r="G56" s="8">
        <f>SUM(G54:G55)</f>
        <v>6000000</v>
      </c>
      <c r="H56" s="19">
        <f>SUM(D56:G56)</f>
        <v>6031275.9</v>
      </c>
      <c r="I56" s="27">
        <f>SUM(H53:H55)</f>
        <v>6031275.9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6"/>
      <c r="J57" s="10"/>
    </row>
    <row r="58" spans="2:10" ht="24" customHeight="1">
      <c r="B58" s="32" t="s">
        <v>26</v>
      </c>
      <c r="C58" s="45" t="s">
        <v>56</v>
      </c>
      <c r="D58" s="28"/>
      <c r="E58" s="28">
        <v>2010</v>
      </c>
      <c r="F58" s="29">
        <v>2011</v>
      </c>
      <c r="G58" s="29">
        <v>2012</v>
      </c>
      <c r="H58" s="31" t="s">
        <v>2</v>
      </c>
      <c r="J58" s="10"/>
    </row>
    <row r="59" spans="2:10" ht="12.75">
      <c r="B59" s="1" t="s">
        <v>27</v>
      </c>
      <c r="C59" s="33" t="s">
        <v>59</v>
      </c>
      <c r="D59" s="53">
        <v>33916</v>
      </c>
      <c r="E59" s="68">
        <v>5000</v>
      </c>
      <c r="F59" s="68">
        <v>1695000</v>
      </c>
      <c r="G59" s="68"/>
      <c r="H59" s="68">
        <f>E59+F59+G59+D59</f>
        <v>1733916</v>
      </c>
      <c r="J59" s="10"/>
    </row>
    <row r="60" spans="2:10" ht="12.75">
      <c r="B60" s="1" t="s">
        <v>57</v>
      </c>
      <c r="C60" s="33" t="s">
        <v>60</v>
      </c>
      <c r="D60" s="5"/>
      <c r="E60" s="68">
        <v>5000</v>
      </c>
      <c r="F60" s="68">
        <v>640000</v>
      </c>
      <c r="G60" s="68"/>
      <c r="H60" s="68">
        <f>E60+F60+G60</f>
        <v>645000</v>
      </c>
      <c r="J60" s="10"/>
    </row>
    <row r="61" spans="2:10" ht="12.75">
      <c r="B61" s="1" t="s">
        <v>58</v>
      </c>
      <c r="C61" s="33" t="s">
        <v>61</v>
      </c>
      <c r="D61" s="5"/>
      <c r="E61" s="68">
        <v>5000</v>
      </c>
      <c r="F61" s="68">
        <v>640000</v>
      </c>
      <c r="G61" s="68"/>
      <c r="H61" s="68">
        <f>E61+F61+G61</f>
        <v>645000</v>
      </c>
      <c r="J61" s="10"/>
    </row>
    <row r="62" spans="2:10" ht="12.75">
      <c r="B62" s="2"/>
      <c r="C62" s="3" t="s">
        <v>2</v>
      </c>
      <c r="D62" s="54">
        <f>D59</f>
        <v>33916</v>
      </c>
      <c r="E62" s="8">
        <f>SUM(E59:E61)</f>
        <v>15000</v>
      </c>
      <c r="F62" s="8">
        <f>SUM(F59:F61)</f>
        <v>2975000</v>
      </c>
      <c r="G62" s="8">
        <f>SUM(G59:G61)</f>
        <v>0</v>
      </c>
      <c r="H62" s="19">
        <f>SUM(H59:H61)</f>
        <v>3023916</v>
      </c>
      <c r="I62" s="27">
        <f>SUM(D62:G62)</f>
        <v>3023916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28</v>
      </c>
      <c r="C64" s="30" t="s">
        <v>48</v>
      </c>
      <c r="D64" s="28"/>
      <c r="E64" s="29">
        <v>2010</v>
      </c>
      <c r="F64" s="29">
        <v>2011</v>
      </c>
      <c r="G64" s="29">
        <v>2012</v>
      </c>
      <c r="H64" s="31" t="s">
        <v>2</v>
      </c>
      <c r="J64" s="10"/>
    </row>
    <row r="65" spans="2:10" ht="12.75">
      <c r="B65" s="1" t="s">
        <v>29</v>
      </c>
      <c r="C65" s="33" t="s">
        <v>32</v>
      </c>
      <c r="D65" s="53">
        <v>220600.58</v>
      </c>
      <c r="E65" s="5">
        <v>10000</v>
      </c>
      <c r="F65" s="5">
        <v>200001</v>
      </c>
      <c r="G65" s="5"/>
      <c r="H65" s="5">
        <f>SUM(D65:G65)</f>
        <v>430601.57999999996</v>
      </c>
      <c r="J65" s="10"/>
    </row>
    <row r="66" spans="2:10" ht="12.75">
      <c r="B66" s="2"/>
      <c r="C66" s="3" t="s">
        <v>2</v>
      </c>
      <c r="D66" s="54">
        <f>SUM(D65:D65)</f>
        <v>220600.58</v>
      </c>
      <c r="E66" s="9">
        <f>SUM(E65:E65)</f>
        <v>10000</v>
      </c>
      <c r="F66" s="8">
        <f>F65</f>
        <v>200001</v>
      </c>
      <c r="G66" s="8">
        <f>G65</f>
        <v>0</v>
      </c>
      <c r="H66" s="19">
        <f>SUM(H65:H65)</f>
        <v>430601.57999999996</v>
      </c>
      <c r="I66" s="64">
        <f>SUM(D66:F66)</f>
        <v>430601.57999999996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2">
        <v>10</v>
      </c>
      <c r="C68" s="30" t="s">
        <v>47</v>
      </c>
      <c r="D68" s="28"/>
      <c r="E68" s="29">
        <v>2010</v>
      </c>
      <c r="F68" s="29">
        <v>2011</v>
      </c>
      <c r="G68" s="29">
        <v>2012</v>
      </c>
      <c r="H68" s="31" t="s">
        <v>2</v>
      </c>
      <c r="J68" s="10"/>
    </row>
    <row r="69" spans="2:10" ht="12" customHeight="1">
      <c r="B69" s="52" t="s">
        <v>46</v>
      </c>
      <c r="C69" s="33" t="s">
        <v>32</v>
      </c>
      <c r="D69" s="53">
        <v>7490</v>
      </c>
      <c r="E69" s="5">
        <v>20000</v>
      </c>
      <c r="F69" s="5">
        <v>100000</v>
      </c>
      <c r="G69" s="5"/>
      <c r="H69" s="5">
        <f>SUM(D69:G69)</f>
        <v>127490</v>
      </c>
      <c r="J69" s="10"/>
    </row>
    <row r="70" spans="2:10" ht="12" customHeight="1">
      <c r="B70" s="2"/>
      <c r="C70" s="3" t="s">
        <v>2</v>
      </c>
      <c r="D70" s="54">
        <f>D69</f>
        <v>7490</v>
      </c>
      <c r="E70" s="8">
        <f>E69</f>
        <v>20000</v>
      </c>
      <c r="F70" s="8">
        <f>F69</f>
        <v>100000</v>
      </c>
      <c r="G70" s="8">
        <f>G69</f>
        <v>0</v>
      </c>
      <c r="H70" s="42">
        <f>H69</f>
        <v>127490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1" t="e">
        <f>D73+#REF!+E73+F73</f>
        <v>#REF!</v>
      </c>
      <c r="J73" s="10"/>
    </row>
    <row r="74" spans="2:10" ht="13.5" customHeight="1">
      <c r="B74" s="2"/>
      <c r="C74" s="33" t="s">
        <v>32</v>
      </c>
      <c r="D74" s="56">
        <f>D56+D62+D66+D70</f>
        <v>273282.48</v>
      </c>
      <c r="E74" s="56">
        <f>E56+E62+E66+E70</f>
        <v>55000</v>
      </c>
      <c r="F74" s="56">
        <f>F56+F62+F66+F70</f>
        <v>3285001</v>
      </c>
      <c r="G74" s="56"/>
      <c r="H74" s="56">
        <f>D74+E74+F74</f>
        <v>3613283.48</v>
      </c>
      <c r="I74" s="27">
        <f>H56+H62+H66+H70</f>
        <v>9613283.48</v>
      </c>
      <c r="J74" s="27">
        <f>D74+E74+F74+G74</f>
        <v>3613283.48</v>
      </c>
    </row>
    <row r="75" spans="2:10" ht="13.5" customHeight="1">
      <c r="B75" s="2"/>
      <c r="C75" s="33" t="s">
        <v>33</v>
      </c>
      <c r="D75" s="56"/>
      <c r="E75" s="56"/>
      <c r="F75" s="56"/>
      <c r="G75" s="56">
        <f>G54</f>
        <v>5100000</v>
      </c>
      <c r="H75" s="56">
        <f>G75</f>
        <v>5100000</v>
      </c>
      <c r="I75" s="27"/>
      <c r="J75" s="27"/>
    </row>
    <row r="76" spans="2:10" ht="13.5" customHeight="1">
      <c r="B76" s="2"/>
      <c r="C76" s="33" t="s">
        <v>34</v>
      </c>
      <c r="D76" s="16"/>
      <c r="E76" s="16"/>
      <c r="F76" s="16"/>
      <c r="G76" s="16">
        <f>G55</f>
        <v>900000</v>
      </c>
      <c r="H76" s="56">
        <f>G76</f>
        <v>900000</v>
      </c>
      <c r="I76" s="10">
        <f>H74+H49</f>
        <v>23844697.31</v>
      </c>
      <c r="J76" s="10"/>
    </row>
    <row r="77" spans="2:10" ht="13.5" customHeight="1">
      <c r="B77" s="76"/>
      <c r="C77" s="3" t="s">
        <v>44</v>
      </c>
      <c r="D77" s="16">
        <f>D74</f>
        <v>273282.48</v>
      </c>
      <c r="E77" s="16">
        <f>E74</f>
        <v>55000</v>
      </c>
      <c r="F77" s="16">
        <f>F74</f>
        <v>3285001</v>
      </c>
      <c r="G77" s="16">
        <f>SUM(G75:G76)</f>
        <v>6000000</v>
      </c>
      <c r="H77" s="56">
        <f>SUM(H74:H76)</f>
        <v>9613283.48</v>
      </c>
      <c r="I77" s="10"/>
      <c r="J77" s="10"/>
    </row>
    <row r="78" spans="2:10" ht="13.5" customHeight="1">
      <c r="B78" s="76"/>
      <c r="C78" s="77"/>
      <c r="D78" s="16"/>
      <c r="E78" s="16"/>
      <c r="F78" s="16"/>
      <c r="G78" s="16"/>
      <c r="H78" s="56"/>
      <c r="I78" s="10"/>
      <c r="J78" s="10"/>
    </row>
    <row r="79" spans="2:10" ht="15">
      <c r="B79" s="79" t="s">
        <v>65</v>
      </c>
      <c r="C79" s="80"/>
      <c r="D79" s="57">
        <f>D77+D49</f>
        <v>2215757.31</v>
      </c>
      <c r="E79" s="57">
        <f>E77+E49</f>
        <v>615000</v>
      </c>
      <c r="F79" s="57">
        <f>F77+F49</f>
        <v>21013940</v>
      </c>
      <c r="G79" s="57">
        <f>G77+G49</f>
        <v>6000000</v>
      </c>
      <c r="H79" s="17">
        <f>H77+H49</f>
        <v>29844697.31</v>
      </c>
      <c r="I79" s="27">
        <f>D79+E79+F79+G79</f>
        <v>29844697.31</v>
      </c>
      <c r="J79" s="10"/>
    </row>
    <row r="80" spans="2:10" ht="13.5" customHeight="1">
      <c r="B80" s="11"/>
      <c r="C80" s="18" t="s">
        <v>31</v>
      </c>
      <c r="D80" s="58"/>
      <c r="E80" s="13"/>
      <c r="F80" s="13"/>
      <c r="G80" s="13"/>
      <c r="H80" s="67"/>
      <c r="J80" s="10"/>
    </row>
    <row r="81" spans="2:10" ht="16.5" customHeight="1">
      <c r="B81" s="11"/>
      <c r="C81" s="38" t="s">
        <v>36</v>
      </c>
      <c r="D81" s="56">
        <f>D46+D74</f>
        <v>2215757.31</v>
      </c>
      <c r="E81" s="16">
        <f>E46+E74</f>
        <v>615000</v>
      </c>
      <c r="F81" s="16">
        <f>F46+F74</f>
        <v>3816340</v>
      </c>
      <c r="G81" s="16"/>
      <c r="H81" s="16">
        <f>SUM(D81:F81)</f>
        <v>6647097.3100000005</v>
      </c>
      <c r="I81" s="27" t="e">
        <f>D81+#REF!+E81+F81</f>
        <v>#REF!</v>
      </c>
      <c r="J81" s="10" t="e">
        <f>H81-I81</f>
        <v>#REF!</v>
      </c>
    </row>
    <row r="82" spans="2:10" ht="28.5" customHeight="1">
      <c r="B82" s="11"/>
      <c r="C82" s="39" t="s">
        <v>37</v>
      </c>
      <c r="D82" s="16">
        <f aca="true" t="shared" si="0" ref="D82:F83">D47</f>
        <v>0</v>
      </c>
      <c r="E82" s="16">
        <f t="shared" si="0"/>
        <v>0</v>
      </c>
      <c r="F82" s="16">
        <f t="shared" si="0"/>
        <v>14611490</v>
      </c>
      <c r="G82" s="16">
        <f>G54</f>
        <v>5100000</v>
      </c>
      <c r="H82" s="16">
        <f>F82+G82</f>
        <v>19711490</v>
      </c>
      <c r="J82" s="10"/>
    </row>
    <row r="83" spans="2:10" ht="16.5" customHeight="1">
      <c r="B83" s="11"/>
      <c r="C83" s="38" t="s">
        <v>38</v>
      </c>
      <c r="D83" s="16">
        <f t="shared" si="0"/>
        <v>0</v>
      </c>
      <c r="E83" s="16">
        <f t="shared" si="0"/>
        <v>0</v>
      </c>
      <c r="F83" s="16">
        <f t="shared" si="0"/>
        <v>2586110</v>
      </c>
      <c r="G83" s="16">
        <f>G55</f>
        <v>900000</v>
      </c>
      <c r="H83" s="16">
        <f>F83+G83</f>
        <v>3486110</v>
      </c>
      <c r="J83" s="10"/>
    </row>
    <row r="84" spans="2:10" ht="16.5" customHeight="1">
      <c r="B84" s="11"/>
      <c r="C84" s="3" t="s">
        <v>62</v>
      </c>
      <c r="D84" s="16"/>
      <c r="E84" s="16"/>
      <c r="F84" s="16"/>
      <c r="G84" s="16"/>
      <c r="H84" s="16"/>
      <c r="J84" s="10"/>
    </row>
    <row r="85" spans="2:10" ht="16.5" customHeight="1">
      <c r="B85" s="11"/>
      <c r="C85" s="20" t="s">
        <v>63</v>
      </c>
      <c r="D85" s="56">
        <f>SUM(D80:D82)</f>
        <v>2215757.31</v>
      </c>
      <c r="E85" s="16">
        <f>SUM(E80:E82)</f>
        <v>615000</v>
      </c>
      <c r="F85" s="16">
        <f>SUM(F80:F83)</f>
        <v>21013940</v>
      </c>
      <c r="G85" s="16">
        <f>SUM(G80:G83)</f>
        <v>6000000</v>
      </c>
      <c r="H85" s="16">
        <f>SUM(H80:H83)</f>
        <v>29844697.310000002</v>
      </c>
      <c r="J85" s="10"/>
    </row>
    <row r="86" spans="2:10" ht="8.25" customHeight="1">
      <c r="B86" s="11"/>
      <c r="C86" s="20"/>
      <c r="D86" s="56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mergeCells count="3">
    <mergeCell ref="B6:H8"/>
    <mergeCell ref="B79:C79"/>
    <mergeCell ref="E10:G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2010-02-24T11:21:13Z</cp:lastPrinted>
  <dcterms:created xsi:type="dcterms:W3CDTF">2005-03-06T09:07:58Z</dcterms:created>
  <dcterms:modified xsi:type="dcterms:W3CDTF">2010-03-12T13:22:01Z</dcterms:modified>
  <cp:category/>
  <cp:version/>
  <cp:contentType/>
  <cp:contentStatus/>
</cp:coreProperties>
</file>