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<sst xmlns="http://schemas.openxmlformats.org/spreadsheetml/2006/main" count="192" uniqueCount="82">
  <si>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</si>
  <si>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</si>
  <si>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</si>
  <si>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</si>
  <si>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</si>
  <si>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</si>
  <si>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</si>
  <si>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</si>
  <si>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</si>
  <si>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</si>
  <si>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</si>
  <si>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</si>
  <si>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</si>
  <si>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2004-2009</t>
  </si>
  <si>
    <t>2007-2009</t>
  </si>
  <si>
    <t>Władysławów, Wilcza Góra - Budowa kanalizacji</t>
  </si>
  <si>
    <t>Mysiadło - Budowa  wodociągu tranzyt Mysiadło-Zgorzała</t>
  </si>
  <si>
    <t>WYSOKOŚĆ NAKŁADÓW</t>
  </si>
  <si>
    <t>2004-2010</t>
  </si>
  <si>
    <t>2008-2010</t>
  </si>
  <si>
    <t>2006-2010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</si>
  <si>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</si>
  <si>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</si>
  <si>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</si>
  <si>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</si>
  <si>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Marysin- Budowa kanalizacji</t>
  </si>
  <si>
    <t>Władysławów, Wilcza Góra - Projekt i budowa zasilania do przepompowni ścieków P 11</t>
  </si>
  <si>
    <t>Wólka Kosowska -Projekt i budowa przedszkola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</si>
  <si>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</si>
  <si>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</si>
  <si>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</si>
  <si>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</si>
  <si>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</si>
  <si>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</si>
  <si>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 xml:space="preserve">Zgorzała - Budowa wodociągu i kanalizacji ul. lokalna od ul. Postępu 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</si>
  <si>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</si>
  <si>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</si>
  <si>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</si>
  <si>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t>Zgorzała - Koncepcja, projekt i budowa świetlicy</t>
  </si>
  <si>
    <t>Załącznik Nr 2</t>
  </si>
  <si>
    <t>LIMITY WYDATKÓW NA WIELOLETNIE PROGRAMY INWESTYCYJNE  W LATACH    2009-2011  - PO ZMIANACH</t>
  </si>
  <si>
    <t>2009-2011</t>
  </si>
  <si>
    <t xml:space="preserve">Program rozwoju  infrastruktury </t>
  </si>
  <si>
    <t>2009-2010</t>
  </si>
  <si>
    <t>Janczewice - Projekt i przebudowa świetlicy</t>
  </si>
  <si>
    <t>Zgorzała - Budowa wodociągu i kanalizacji ul. Postępu nr. ew. działek 219, 221, 280, 290, 291</t>
  </si>
  <si>
    <t>Lesznowola- Budowa wodociągu i kanalizacji  ul. lokalna od ul. Okrężnej nr. ew. działek  290/6, 290/17-18, 291/15, 278, 18, 75</t>
  </si>
  <si>
    <t>Podolszyn- Budowa odwodnienia w ul. Polnej</t>
  </si>
  <si>
    <t>Rady Gminy Lesznowola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</si>
  <si>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52.743.850,-zł)</t>
    </r>
  </si>
  <si>
    <t>Jednostką realizującą program będzie Urząd Gminy</t>
  </si>
  <si>
    <t>Mysiadło - Projekt i przebudowa ul. Polnej wraz z odwodnieniem</t>
  </si>
  <si>
    <t>Program rozwoju oświaty i sportu</t>
  </si>
  <si>
    <t>Lesznowola - Projekt  przebudowy  ul. GRN, chodnika i parkingu wraz z aktualizacją geodezyjną</t>
  </si>
  <si>
    <t>Lesznowola - Projekt budowy  ul. Okrężnej oraz projekty branżowe wraz z wytyczeniem geodezyjnym</t>
  </si>
  <si>
    <t>2006-2012</t>
  </si>
  <si>
    <t>1)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</si>
  <si>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21.864.253,-zł)</t>
    </r>
  </si>
  <si>
    <t>Mroków -Projekt budowy i odwodnienia drogi na działkach nr 74/9, 73/23, 73/14, 73/3, 73/2, 73/8, 72/11, 72/8  wraz z wytyczeniem geodezyjnym przebiegu drogi</t>
  </si>
  <si>
    <t>Mysiadło - Projekt i  budowa ul. Kwiatowej  z odwodnieniem (Razem 3.334.810,-zł)</t>
  </si>
  <si>
    <t>Wilcza Góra-Projekt kanalizacji deszczowej w ul. Borowej 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</si>
  <si>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</si>
  <si>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</si>
  <si>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</si>
  <si>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209-2010</t>
  </si>
  <si>
    <t>Podolszyn - Projekt i budowa  ul.Zielonej wraz z wytyczeniem geodezyjnym przebiegu drogi</t>
  </si>
  <si>
    <t>Lesznowola - Projekt budowy  ul. Sportowej wraz z wytyczeniem geodezyjnym przebiegu drogi</t>
  </si>
  <si>
    <t>Magdalenka - Projekt budowy ul. Kaczeńców wraz z wytyczeniem geodezyjnym przebiegu drogi</t>
  </si>
  <si>
    <t>Mysiadło - Projekt budowy  ul. Miłej wraz z wytyczeniem geodezyjnym przebiegu drogi</t>
  </si>
  <si>
    <t xml:space="preserve">Obligacje </t>
  </si>
  <si>
    <t>Nowa Iwiczna - Projekt  budowy obiektu integracji społecznej wraz z zagospodarowaniem terenu</t>
  </si>
  <si>
    <t>Magdaleka -Projekt ciągu pieszo-rowerowego wraz z wytyczeniem geodezyjnym - II etap</t>
  </si>
  <si>
    <t>Mroków - Projekt ul. Karasia od ul. Sadowej z wytyczeniem geodezyjnym</t>
  </si>
  <si>
    <t xml:space="preserve"> kredyty</t>
  </si>
  <si>
    <t xml:space="preserve">pożyczki                         </t>
  </si>
  <si>
    <t>Lp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</si>
  <si>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 xml:space="preserve">1)                   </t>
    </r>
  </si>
  <si>
    <t xml:space="preserve">Mysiadło - Budowa szkoły w 2012r. środki i dotacje z UE -20.000.000,-zł </t>
  </si>
  <si>
    <t xml:space="preserve">                   '-środki budżetu gminy 7.000.000,-zł </t>
  </si>
  <si>
    <t>do Uchwały  Nr 428/XXXI/2009</t>
  </si>
  <si>
    <t>z dnia 15 września 2009r.</t>
  </si>
  <si>
    <t xml:space="preserve">Warszawianka, Wola Mrokowska  - Budowa ul. Brzozowej i ul. Krótkiej wraz z kanalizacją deszczową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</si>
</sst>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4" borderId="6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7" fillId="4" borderId="4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7" fillId="2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3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3" fontId="7" fillId="4" borderId="11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4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3" fontId="7" fillId="4" borderId="4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showZeros="0" tabSelected="1" workbookViewId="0" topLeftCell="A142">
      <selection activeCell="E127" sqref="E127:E129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00390625" style="1" customWidth="1"/>
    <col min="7" max="7" width="10.125" style="2" customWidth="1"/>
    <col min="8" max="8" width="10.75390625" style="1" customWidth="1"/>
    <col min="9" max="9" width="10.25390625" style="1" customWidth="1"/>
    <col min="10" max="10" width="9.375" style="1" customWidth="1"/>
    <col min="11" max="11" width="11.00390625" style="1" customWidth="1"/>
    <col min="12" max="12" width="9.375" style="1" customWidth="1"/>
    <col min="13" max="14" width="9.125" style="1" customWidth="1"/>
    <col min="15" max="15" width="10.375" style="1" customWidth="1"/>
    <col min="16" max="16" width="9.625" style="1" customWidth="1"/>
    <col min="17" max="16384" width="9.125" style="1" customWidth="1"/>
  </cols>
  <sheetData>
    <row r="1" spans="11:13" ht="15.75">
      <c r="K1" s="220" t="s">
        <v>39</v>
      </c>
      <c r="L1" s="220"/>
      <c r="M1" s="220"/>
    </row>
    <row r="2" spans="12:13" ht="3" customHeight="1">
      <c r="L2" s="46"/>
      <c r="M2" s="46"/>
    </row>
    <row r="3" spans="11:13" ht="10.5" customHeight="1">
      <c r="K3" s="221" t="s">
        <v>79</v>
      </c>
      <c r="L3" s="221"/>
      <c r="M3" s="221"/>
    </row>
    <row r="4" spans="11:13" ht="12" customHeight="1">
      <c r="K4" s="221" t="s">
        <v>48</v>
      </c>
      <c r="L4" s="221"/>
      <c r="M4" s="221"/>
    </row>
    <row r="5" spans="11:13" ht="11.25" customHeight="1">
      <c r="K5" s="221" t="s">
        <v>80</v>
      </c>
      <c r="L5" s="221"/>
      <c r="M5" s="221"/>
    </row>
    <row r="6" ht="4.5" customHeight="1"/>
    <row r="7" spans="2:12" ht="12.75" customHeight="1">
      <c r="B7" s="222" t="s">
        <v>40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2:7" ht="2.25" customHeight="1">
      <c r="B8" s="21"/>
      <c r="C8" s="21"/>
      <c r="D8" s="21"/>
      <c r="E8" s="21"/>
      <c r="F8" s="21"/>
      <c r="G8" s="21"/>
    </row>
    <row r="9" spans="2:14" ht="9" customHeight="1">
      <c r="B9" s="223" t="s">
        <v>2</v>
      </c>
      <c r="C9" s="150" t="s">
        <v>3</v>
      </c>
      <c r="D9" s="157" t="s">
        <v>4</v>
      </c>
      <c r="E9" s="133" t="s">
        <v>5</v>
      </c>
      <c r="F9" s="147" t="s">
        <v>8</v>
      </c>
      <c r="G9" s="150" t="s">
        <v>9</v>
      </c>
      <c r="H9" s="151" t="s">
        <v>17</v>
      </c>
      <c r="I9" s="152"/>
      <c r="J9" s="152"/>
      <c r="K9" s="152"/>
      <c r="L9" s="152"/>
      <c r="M9" s="152"/>
      <c r="N9" s="153"/>
    </row>
    <row r="10" spans="2:14" ht="10.5" customHeight="1">
      <c r="B10" s="223"/>
      <c r="C10" s="150"/>
      <c r="D10" s="158"/>
      <c r="E10" s="134"/>
      <c r="F10" s="148"/>
      <c r="G10" s="150"/>
      <c r="H10" s="154">
        <v>2009</v>
      </c>
      <c r="I10" s="155"/>
      <c r="J10" s="156"/>
      <c r="K10" s="154">
        <v>2010</v>
      </c>
      <c r="L10" s="156"/>
      <c r="M10" s="154">
        <v>2011</v>
      </c>
      <c r="N10" s="156"/>
    </row>
    <row r="11" spans="2:14" ht="9" customHeight="1">
      <c r="B11" s="223"/>
      <c r="C11" s="150"/>
      <c r="D11" s="158"/>
      <c r="E11" s="135" t="s">
        <v>10</v>
      </c>
      <c r="F11" s="148"/>
      <c r="G11" s="150"/>
      <c r="H11" s="110" t="s">
        <v>7</v>
      </c>
      <c r="I11" s="147" t="s">
        <v>69</v>
      </c>
      <c r="J11" s="150" t="s">
        <v>6</v>
      </c>
      <c r="K11" s="110" t="s">
        <v>7</v>
      </c>
      <c r="L11" s="150" t="s">
        <v>6</v>
      </c>
      <c r="M11" s="110" t="s">
        <v>7</v>
      </c>
      <c r="N11" s="150" t="s">
        <v>6</v>
      </c>
    </row>
    <row r="12" spans="2:14" ht="9" customHeight="1">
      <c r="B12" s="223"/>
      <c r="C12" s="150"/>
      <c r="D12" s="158"/>
      <c r="E12" s="136"/>
      <c r="F12" s="148"/>
      <c r="G12" s="150"/>
      <c r="H12" s="137" t="s">
        <v>74</v>
      </c>
      <c r="I12" s="148"/>
      <c r="J12" s="147"/>
      <c r="K12" s="137" t="s">
        <v>74</v>
      </c>
      <c r="L12" s="147"/>
      <c r="M12" s="137" t="s">
        <v>74</v>
      </c>
      <c r="N12" s="147"/>
    </row>
    <row r="13" spans="2:14" ht="9" customHeight="1" thickBot="1">
      <c r="B13" s="223"/>
      <c r="C13" s="150"/>
      <c r="D13" s="158"/>
      <c r="E13" s="149"/>
      <c r="F13" s="148"/>
      <c r="G13" s="150"/>
      <c r="H13" s="138" t="s">
        <v>73</v>
      </c>
      <c r="I13" s="230"/>
      <c r="J13" s="147"/>
      <c r="K13" s="111" t="s">
        <v>73</v>
      </c>
      <c r="L13" s="147"/>
      <c r="M13" s="111" t="s">
        <v>73</v>
      </c>
      <c r="N13" s="147"/>
    </row>
    <row r="14" spans="2:14" s="3" customFormat="1" ht="12" customHeight="1" thickTop="1">
      <c r="B14" s="18"/>
      <c r="C14" s="29"/>
      <c r="D14" s="29"/>
      <c r="E14" s="212" t="s">
        <v>11</v>
      </c>
      <c r="F14" s="217" t="s">
        <v>35</v>
      </c>
      <c r="G14" s="215">
        <v>78813697</v>
      </c>
      <c r="H14" s="13">
        <f>H17+H20+H23+H26+H29+H32+H35+H38+H41+H44+H53+H59</f>
        <v>3966223</v>
      </c>
      <c r="I14" s="117">
        <f>SUM(I17:I61)</f>
        <v>4447400</v>
      </c>
      <c r="J14" s="117">
        <f>J56</f>
        <v>0</v>
      </c>
      <c r="K14" s="13">
        <f>K50+K44+K53+K59</f>
        <v>15879787</v>
      </c>
      <c r="L14" s="117">
        <f>SUM(L38:L61)</f>
        <v>40465481</v>
      </c>
      <c r="M14" s="13">
        <f>M50</f>
        <v>1000000</v>
      </c>
      <c r="N14" s="117">
        <f>SUM(N38:N52,N17:N34)</f>
        <v>10000000</v>
      </c>
    </row>
    <row r="15" spans="2:14" s="3" customFormat="1" ht="12" customHeight="1">
      <c r="B15" s="92"/>
      <c r="C15" s="93"/>
      <c r="D15" s="93"/>
      <c r="E15" s="213"/>
      <c r="F15" s="218"/>
      <c r="G15" s="114"/>
      <c r="H15" s="96">
        <f>H27</f>
        <v>6330000</v>
      </c>
      <c r="I15" s="118"/>
      <c r="J15" s="118"/>
      <c r="K15" s="95"/>
      <c r="L15" s="118"/>
      <c r="M15" s="95"/>
      <c r="N15" s="118"/>
    </row>
    <row r="16" spans="2:14" s="3" customFormat="1" ht="11.25" customHeight="1">
      <c r="B16" s="19"/>
      <c r="C16" s="30"/>
      <c r="D16" s="30"/>
      <c r="E16" s="214"/>
      <c r="F16" s="219"/>
      <c r="G16" s="216"/>
      <c r="H16" s="15">
        <f>H22+H28+H37</f>
        <v>4810000</v>
      </c>
      <c r="I16" s="119"/>
      <c r="J16" s="119"/>
      <c r="K16" s="15"/>
      <c r="L16" s="119"/>
      <c r="M16" s="15"/>
      <c r="N16" s="119"/>
    </row>
    <row r="17" spans="2:16" s="3" customFormat="1" ht="9.75" customHeight="1">
      <c r="B17" s="142">
        <v>1</v>
      </c>
      <c r="C17" s="186" t="s">
        <v>1</v>
      </c>
      <c r="D17" s="142">
        <v>6050</v>
      </c>
      <c r="E17" s="127" t="s">
        <v>46</v>
      </c>
      <c r="F17" s="147" t="s">
        <v>24</v>
      </c>
      <c r="G17" s="144">
        <v>220000</v>
      </c>
      <c r="H17" s="51">
        <v>217560</v>
      </c>
      <c r="I17" s="81"/>
      <c r="J17" s="206"/>
      <c r="K17" s="41"/>
      <c r="L17" s="206"/>
      <c r="M17" s="41"/>
      <c r="N17" s="206"/>
      <c r="O17" s="56"/>
      <c r="P17" s="56" t="e">
        <f>#REF!-O17</f>
        <v>#REF!</v>
      </c>
    </row>
    <row r="18" spans="2:16" s="3" customFormat="1" ht="6" customHeight="1">
      <c r="B18" s="143"/>
      <c r="C18" s="186"/>
      <c r="D18" s="143"/>
      <c r="E18" s="128"/>
      <c r="F18" s="148"/>
      <c r="G18" s="145"/>
      <c r="H18" s="91"/>
      <c r="I18" s="91"/>
      <c r="J18" s="207"/>
      <c r="K18" s="90"/>
      <c r="L18" s="207"/>
      <c r="M18" s="90"/>
      <c r="N18" s="207"/>
      <c r="O18" s="56"/>
      <c r="P18" s="56"/>
    </row>
    <row r="19" spans="2:16" s="3" customFormat="1" ht="7.5" customHeight="1">
      <c r="B19" s="132"/>
      <c r="C19" s="187"/>
      <c r="D19" s="132"/>
      <c r="E19" s="129"/>
      <c r="F19" s="149"/>
      <c r="G19" s="132"/>
      <c r="H19" s="42"/>
      <c r="I19" s="53"/>
      <c r="J19" s="208"/>
      <c r="K19" s="42"/>
      <c r="L19" s="208"/>
      <c r="M19" s="42"/>
      <c r="N19" s="208"/>
      <c r="O19" s="56">
        <f>N17+N19+M17+M19+L17+L19+K17+K19+J17+J19+H17+H19</f>
        <v>217560</v>
      </c>
      <c r="P19" s="56">
        <f>G17-O19</f>
        <v>2440</v>
      </c>
    </row>
    <row r="20" spans="2:16" s="3" customFormat="1" ht="12" customHeight="1">
      <c r="B20" s="142">
        <v>2</v>
      </c>
      <c r="C20" s="186" t="s">
        <v>1</v>
      </c>
      <c r="D20" s="142">
        <v>6050</v>
      </c>
      <c r="E20" s="127" t="s">
        <v>25</v>
      </c>
      <c r="F20" s="148" t="s">
        <v>13</v>
      </c>
      <c r="G20" s="145">
        <v>2235853</v>
      </c>
      <c r="H20" s="51">
        <v>777000</v>
      </c>
      <c r="I20" s="81"/>
      <c r="J20" s="120"/>
      <c r="K20" s="52"/>
      <c r="L20" s="206"/>
      <c r="M20" s="52"/>
      <c r="N20" s="206"/>
      <c r="O20" s="56"/>
      <c r="P20" s="56" t="e">
        <f>#REF!-O20</f>
        <v>#REF!</v>
      </c>
    </row>
    <row r="21" spans="2:16" s="3" customFormat="1" ht="6" customHeight="1">
      <c r="B21" s="143"/>
      <c r="C21" s="186"/>
      <c r="D21" s="143"/>
      <c r="E21" s="128"/>
      <c r="F21" s="148"/>
      <c r="G21" s="145"/>
      <c r="H21" s="91"/>
      <c r="I21" s="91"/>
      <c r="J21" s="121"/>
      <c r="K21" s="90"/>
      <c r="L21" s="207"/>
      <c r="M21" s="90"/>
      <c r="N21" s="207"/>
      <c r="O21" s="56"/>
      <c r="P21" s="56"/>
    </row>
    <row r="22" spans="2:16" s="3" customFormat="1" ht="12" customHeight="1">
      <c r="B22" s="132"/>
      <c r="C22" s="187"/>
      <c r="D22" s="132"/>
      <c r="E22" s="129"/>
      <c r="F22" s="149"/>
      <c r="G22" s="132"/>
      <c r="H22" s="54">
        <v>1410000</v>
      </c>
      <c r="I22" s="82"/>
      <c r="J22" s="166"/>
      <c r="K22" s="53"/>
      <c r="L22" s="208"/>
      <c r="M22" s="53"/>
      <c r="N22" s="208"/>
      <c r="O22" s="56">
        <f>N20+N22+M20+M22+L20+L22+K20+K22+J20+J22+H20+H22</f>
        <v>2187000</v>
      </c>
      <c r="P22" s="56">
        <f>G20-O22</f>
        <v>48853</v>
      </c>
    </row>
    <row r="23" spans="2:16" s="3" customFormat="1" ht="11.25" customHeight="1">
      <c r="B23" s="142">
        <v>3</v>
      </c>
      <c r="C23" s="191" t="s">
        <v>1</v>
      </c>
      <c r="D23" s="142">
        <v>6050</v>
      </c>
      <c r="E23" s="127" t="s">
        <v>16</v>
      </c>
      <c r="F23" s="147" t="s">
        <v>14</v>
      </c>
      <c r="G23" s="144">
        <v>935211</v>
      </c>
      <c r="H23" s="51">
        <v>601560</v>
      </c>
      <c r="I23" s="81"/>
      <c r="J23" s="206"/>
      <c r="K23" s="52"/>
      <c r="L23" s="206"/>
      <c r="M23" s="52"/>
      <c r="N23" s="206"/>
      <c r="O23" s="56"/>
      <c r="P23" s="56" t="e">
        <f>#REF!-O23</f>
        <v>#REF!</v>
      </c>
    </row>
    <row r="24" spans="2:16" s="3" customFormat="1" ht="6" customHeight="1">
      <c r="B24" s="143"/>
      <c r="C24" s="192"/>
      <c r="D24" s="143"/>
      <c r="E24" s="128"/>
      <c r="F24" s="148"/>
      <c r="G24" s="145"/>
      <c r="H24" s="91"/>
      <c r="I24" s="91"/>
      <c r="J24" s="207"/>
      <c r="K24" s="90"/>
      <c r="L24" s="207"/>
      <c r="M24" s="90"/>
      <c r="N24" s="207"/>
      <c r="O24" s="56"/>
      <c r="P24" s="56"/>
    </row>
    <row r="25" spans="2:16" s="3" customFormat="1" ht="6" customHeight="1">
      <c r="B25" s="132"/>
      <c r="C25" s="132"/>
      <c r="D25" s="132"/>
      <c r="E25" s="129"/>
      <c r="F25" s="149"/>
      <c r="G25" s="132"/>
      <c r="H25" s="42"/>
      <c r="I25" s="53"/>
      <c r="J25" s="208"/>
      <c r="K25" s="53"/>
      <c r="L25" s="208"/>
      <c r="M25" s="53"/>
      <c r="N25" s="208"/>
      <c r="O25" s="56">
        <f>N23+N25+M23+M25+L23+L25+K23+K25+J23+J25+H23+H25</f>
        <v>601560</v>
      </c>
      <c r="P25" s="56">
        <f>G23-O25</f>
        <v>333651</v>
      </c>
    </row>
    <row r="26" spans="2:16" ht="12" customHeight="1">
      <c r="B26" s="142">
        <v>4</v>
      </c>
      <c r="C26" s="186" t="s">
        <v>1</v>
      </c>
      <c r="D26" s="142">
        <v>6050</v>
      </c>
      <c r="E26" s="127" t="s">
        <v>15</v>
      </c>
      <c r="F26" s="147" t="s">
        <v>13</v>
      </c>
      <c r="G26" s="144">
        <v>15741507</v>
      </c>
      <c r="H26" s="11">
        <v>564600</v>
      </c>
      <c r="I26" s="139">
        <v>811400</v>
      </c>
      <c r="J26" s="170"/>
      <c r="K26" s="11"/>
      <c r="L26" s="170"/>
      <c r="M26" s="11"/>
      <c r="N26" s="170"/>
      <c r="O26" s="56"/>
      <c r="P26" s="56" t="e">
        <f>#REF!-O26</f>
        <v>#REF!</v>
      </c>
    </row>
    <row r="27" spans="2:16" ht="12" customHeight="1">
      <c r="B27" s="143"/>
      <c r="C27" s="186"/>
      <c r="D27" s="143"/>
      <c r="E27" s="128"/>
      <c r="F27" s="148"/>
      <c r="G27" s="145"/>
      <c r="H27" s="70">
        <v>6330000</v>
      </c>
      <c r="I27" s="140"/>
      <c r="J27" s="171"/>
      <c r="K27" s="86"/>
      <c r="L27" s="171"/>
      <c r="M27" s="86"/>
      <c r="N27" s="171"/>
      <c r="O27" s="56"/>
      <c r="P27" s="56"/>
    </row>
    <row r="28" spans="2:16" ht="6.75" customHeight="1">
      <c r="B28" s="132"/>
      <c r="C28" s="187"/>
      <c r="D28" s="132"/>
      <c r="E28" s="129"/>
      <c r="F28" s="149"/>
      <c r="G28" s="143"/>
      <c r="H28" s="12"/>
      <c r="I28" s="141"/>
      <c r="J28" s="172"/>
      <c r="K28" s="12"/>
      <c r="L28" s="172"/>
      <c r="M28" s="12"/>
      <c r="N28" s="172"/>
      <c r="O28" s="56">
        <f>N26+N28+M26+M28+L26+L28+K26+K28+J26+J28+H26+H28</f>
        <v>564600</v>
      </c>
      <c r="P28" s="56">
        <f>G26-O28</f>
        <v>15176907</v>
      </c>
    </row>
    <row r="29" spans="2:16" ht="12" customHeight="1">
      <c r="B29" s="142">
        <v>5</v>
      </c>
      <c r="C29" s="186" t="s">
        <v>1</v>
      </c>
      <c r="D29" s="142">
        <v>6050</v>
      </c>
      <c r="E29" s="127" t="s">
        <v>26</v>
      </c>
      <c r="F29" s="147" t="s">
        <v>24</v>
      </c>
      <c r="G29" s="144">
        <v>82200</v>
      </c>
      <c r="H29" s="11">
        <v>70000</v>
      </c>
      <c r="I29" s="17"/>
      <c r="J29" s="170"/>
      <c r="K29" s="11"/>
      <c r="L29" s="170"/>
      <c r="M29" s="11"/>
      <c r="N29" s="170"/>
      <c r="O29" s="56"/>
      <c r="P29" s="56">
        <f>G28-O29</f>
        <v>0</v>
      </c>
    </row>
    <row r="30" spans="2:16" ht="6.75" customHeight="1">
      <c r="B30" s="143"/>
      <c r="C30" s="186"/>
      <c r="D30" s="143"/>
      <c r="E30" s="128"/>
      <c r="F30" s="148"/>
      <c r="G30" s="145"/>
      <c r="H30" s="86"/>
      <c r="I30" s="86"/>
      <c r="J30" s="171"/>
      <c r="K30" s="86"/>
      <c r="L30" s="171"/>
      <c r="M30" s="86"/>
      <c r="N30" s="171"/>
      <c r="O30" s="56"/>
      <c r="P30" s="56"/>
    </row>
    <row r="31" spans="2:16" ht="7.5" customHeight="1">
      <c r="B31" s="132"/>
      <c r="C31" s="187"/>
      <c r="D31" s="132"/>
      <c r="E31" s="129"/>
      <c r="F31" s="149"/>
      <c r="G31" s="143"/>
      <c r="H31" s="12"/>
      <c r="I31" s="16"/>
      <c r="J31" s="172"/>
      <c r="K31" s="12"/>
      <c r="L31" s="172"/>
      <c r="M31" s="12"/>
      <c r="N31" s="172"/>
      <c r="O31" s="56">
        <f>N29+N31+M29+M31+L29+L31+K29+K31+J29+J31+H29+H31</f>
        <v>70000</v>
      </c>
      <c r="P31" s="56">
        <f>G29-O31</f>
        <v>12200</v>
      </c>
    </row>
    <row r="32" spans="2:16" ht="10.5" customHeight="1">
      <c r="B32" s="142">
        <v>6</v>
      </c>
      <c r="C32" s="186" t="s">
        <v>1</v>
      </c>
      <c r="D32" s="142">
        <v>6050</v>
      </c>
      <c r="E32" s="127" t="s">
        <v>37</v>
      </c>
      <c r="F32" s="147" t="s">
        <v>24</v>
      </c>
      <c r="G32" s="144">
        <v>212108</v>
      </c>
      <c r="H32" s="11">
        <v>109546</v>
      </c>
      <c r="I32" s="17"/>
      <c r="J32" s="170"/>
      <c r="K32" s="11"/>
      <c r="L32" s="170"/>
      <c r="M32" s="11"/>
      <c r="N32" s="170"/>
      <c r="O32" s="56"/>
      <c r="P32" s="56">
        <f>G31-O32</f>
        <v>0</v>
      </c>
    </row>
    <row r="33" spans="2:16" ht="6" customHeight="1">
      <c r="B33" s="143"/>
      <c r="C33" s="186"/>
      <c r="D33" s="143"/>
      <c r="E33" s="128"/>
      <c r="F33" s="148"/>
      <c r="G33" s="145"/>
      <c r="H33" s="86"/>
      <c r="I33" s="86"/>
      <c r="J33" s="171"/>
      <c r="K33" s="86"/>
      <c r="L33" s="171"/>
      <c r="M33" s="86"/>
      <c r="N33" s="171"/>
      <c r="O33" s="56"/>
      <c r="P33" s="56"/>
    </row>
    <row r="34" spans="2:16" ht="6" customHeight="1">
      <c r="B34" s="132"/>
      <c r="C34" s="187"/>
      <c r="D34" s="132"/>
      <c r="E34" s="129"/>
      <c r="F34" s="149"/>
      <c r="G34" s="132"/>
      <c r="H34" s="12"/>
      <c r="I34" s="16"/>
      <c r="J34" s="172"/>
      <c r="K34" s="12"/>
      <c r="L34" s="172"/>
      <c r="M34" s="12"/>
      <c r="N34" s="172"/>
      <c r="O34" s="56">
        <f>N32+N34+M32+M34+L32+L34+K32+K34+J32+J34+H32+H34</f>
        <v>109546</v>
      </c>
      <c r="P34" s="56">
        <f>G32-O34</f>
        <v>102562</v>
      </c>
    </row>
    <row r="35" spans="2:16" ht="9" customHeight="1">
      <c r="B35" s="142">
        <v>7</v>
      </c>
      <c r="C35" s="186" t="s">
        <v>1</v>
      </c>
      <c r="D35" s="142">
        <v>6050</v>
      </c>
      <c r="E35" s="188" t="s">
        <v>29</v>
      </c>
      <c r="F35" s="147" t="s">
        <v>13</v>
      </c>
      <c r="G35" s="144">
        <v>4147514</v>
      </c>
      <c r="H35" s="51">
        <v>662305</v>
      </c>
      <c r="I35" s="81"/>
      <c r="J35" s="45"/>
      <c r="K35" s="52"/>
      <c r="L35" s="45"/>
      <c r="M35" s="52"/>
      <c r="N35" s="45"/>
      <c r="O35" s="56"/>
      <c r="P35" s="56"/>
    </row>
    <row r="36" spans="2:16" ht="9" customHeight="1">
      <c r="B36" s="143"/>
      <c r="C36" s="186"/>
      <c r="D36" s="143"/>
      <c r="E36" s="189"/>
      <c r="F36" s="148"/>
      <c r="G36" s="145"/>
      <c r="H36" s="91"/>
      <c r="I36" s="91"/>
      <c r="J36" s="47"/>
      <c r="K36" s="90"/>
      <c r="L36" s="47"/>
      <c r="M36" s="90"/>
      <c r="N36" s="47"/>
      <c r="O36" s="56"/>
      <c r="P36" s="56"/>
    </row>
    <row r="37" spans="2:16" ht="9" customHeight="1">
      <c r="B37" s="132"/>
      <c r="C37" s="187"/>
      <c r="D37" s="132"/>
      <c r="E37" s="190"/>
      <c r="F37" s="149"/>
      <c r="G37" s="132"/>
      <c r="H37" s="54">
        <v>3400000</v>
      </c>
      <c r="I37" s="82"/>
      <c r="J37" s="44"/>
      <c r="K37" s="53"/>
      <c r="L37" s="44"/>
      <c r="M37" s="53"/>
      <c r="N37" s="44"/>
      <c r="O37" s="56"/>
      <c r="P37" s="56"/>
    </row>
    <row r="38" spans="2:16" ht="12.75" customHeight="1">
      <c r="B38" s="142">
        <v>8</v>
      </c>
      <c r="C38" s="186" t="s">
        <v>1</v>
      </c>
      <c r="D38" s="142">
        <v>6050</v>
      </c>
      <c r="E38" s="127" t="s">
        <v>45</v>
      </c>
      <c r="F38" s="147" t="s">
        <v>24</v>
      </c>
      <c r="G38" s="144">
        <v>320000</v>
      </c>
      <c r="H38" s="11">
        <v>317420</v>
      </c>
      <c r="I38" s="17"/>
      <c r="J38" s="170"/>
      <c r="K38" s="11"/>
      <c r="L38" s="170"/>
      <c r="M38" s="11"/>
      <c r="N38" s="170"/>
      <c r="O38" s="56"/>
      <c r="P38" s="58"/>
    </row>
    <row r="39" spans="2:16" ht="6" customHeight="1">
      <c r="B39" s="143"/>
      <c r="C39" s="186"/>
      <c r="D39" s="143"/>
      <c r="E39" s="128"/>
      <c r="F39" s="148"/>
      <c r="G39" s="145"/>
      <c r="H39" s="86"/>
      <c r="I39" s="86"/>
      <c r="J39" s="171"/>
      <c r="K39" s="86"/>
      <c r="L39" s="171"/>
      <c r="M39" s="86"/>
      <c r="N39" s="171"/>
      <c r="O39" s="56"/>
      <c r="P39" s="58"/>
    </row>
    <row r="40" spans="2:16" ht="6" customHeight="1">
      <c r="B40" s="132"/>
      <c r="C40" s="187"/>
      <c r="D40" s="132"/>
      <c r="E40" s="129"/>
      <c r="F40" s="149"/>
      <c r="G40" s="143"/>
      <c r="H40" s="12"/>
      <c r="I40" s="16"/>
      <c r="J40" s="172"/>
      <c r="K40" s="12"/>
      <c r="L40" s="172"/>
      <c r="M40" s="12"/>
      <c r="N40" s="172"/>
      <c r="O40" s="56">
        <f>N38+N40+M38+M40+L38+L40+K38+K40+J38+J40+H38+H40</f>
        <v>317420</v>
      </c>
      <c r="P40" s="56">
        <f>G38-O40</f>
        <v>2580</v>
      </c>
    </row>
    <row r="41" spans="2:16" ht="12.75" customHeight="1">
      <c r="B41" s="142">
        <v>9</v>
      </c>
      <c r="C41" s="186" t="s">
        <v>1</v>
      </c>
      <c r="D41" s="142">
        <v>6050</v>
      </c>
      <c r="E41" s="127" t="s">
        <v>34</v>
      </c>
      <c r="F41" s="147" t="s">
        <v>24</v>
      </c>
      <c r="G41" s="144">
        <v>340000</v>
      </c>
      <c r="H41" s="11">
        <v>337072</v>
      </c>
      <c r="I41" s="17"/>
      <c r="J41" s="170"/>
      <c r="K41" s="11"/>
      <c r="L41" s="170"/>
      <c r="M41" s="11"/>
      <c r="N41" s="170"/>
      <c r="O41" s="56"/>
      <c r="P41" s="56">
        <f aca="true" t="shared" si="0" ref="P41:P47">G40-O41</f>
        <v>0</v>
      </c>
    </row>
    <row r="42" spans="2:16" ht="6" customHeight="1">
      <c r="B42" s="143"/>
      <c r="C42" s="186"/>
      <c r="D42" s="143"/>
      <c r="E42" s="128"/>
      <c r="F42" s="148"/>
      <c r="G42" s="145"/>
      <c r="H42" s="86"/>
      <c r="I42" s="86"/>
      <c r="J42" s="171"/>
      <c r="K42" s="86"/>
      <c r="L42" s="171"/>
      <c r="M42" s="86"/>
      <c r="N42" s="171"/>
      <c r="O42" s="56"/>
      <c r="P42" s="56"/>
    </row>
    <row r="43" spans="2:16" ht="6" customHeight="1">
      <c r="B43" s="132"/>
      <c r="C43" s="187"/>
      <c r="D43" s="132"/>
      <c r="E43" s="129"/>
      <c r="F43" s="149"/>
      <c r="G43" s="143"/>
      <c r="H43" s="12"/>
      <c r="I43" s="16"/>
      <c r="J43" s="172"/>
      <c r="K43" s="12"/>
      <c r="L43" s="172"/>
      <c r="M43" s="12"/>
      <c r="N43" s="172"/>
      <c r="O43" s="56">
        <f>N41+N43+M41+M43+L41+L43+K41+K43+J41+J43+H41+H43</f>
        <v>337072</v>
      </c>
      <c r="P43" s="56">
        <f>G41-O43</f>
        <v>2928</v>
      </c>
    </row>
    <row r="44" spans="2:16" ht="12" customHeight="1">
      <c r="B44" s="142">
        <v>10</v>
      </c>
      <c r="C44" s="191" t="s">
        <v>1</v>
      </c>
      <c r="D44" s="142">
        <v>6050</v>
      </c>
      <c r="E44" s="127" t="s">
        <v>49</v>
      </c>
      <c r="F44" s="147" t="s">
        <v>35</v>
      </c>
      <c r="G44" s="144">
        <v>9150350</v>
      </c>
      <c r="H44" s="11">
        <v>85740</v>
      </c>
      <c r="I44" s="139">
        <v>1770000</v>
      </c>
      <c r="J44" s="167"/>
      <c r="K44" s="11">
        <v>5676244</v>
      </c>
      <c r="L44" s="167"/>
      <c r="M44" s="11"/>
      <c r="N44" s="167"/>
      <c r="O44" s="56"/>
      <c r="P44" s="56">
        <f t="shared" si="0"/>
        <v>0</v>
      </c>
    </row>
    <row r="45" spans="2:16" ht="6" customHeight="1">
      <c r="B45" s="143"/>
      <c r="C45" s="192"/>
      <c r="D45" s="143"/>
      <c r="E45" s="128"/>
      <c r="F45" s="148"/>
      <c r="G45" s="145"/>
      <c r="H45" s="86"/>
      <c r="I45" s="140"/>
      <c r="J45" s="168"/>
      <c r="K45" s="86"/>
      <c r="L45" s="168"/>
      <c r="M45" s="86"/>
      <c r="N45" s="168"/>
      <c r="O45" s="56"/>
      <c r="P45" s="56"/>
    </row>
    <row r="46" spans="2:16" ht="6" customHeight="1">
      <c r="B46" s="143"/>
      <c r="C46" s="192"/>
      <c r="D46" s="132"/>
      <c r="E46" s="128"/>
      <c r="F46" s="148"/>
      <c r="G46" s="146"/>
      <c r="H46" s="69"/>
      <c r="I46" s="141"/>
      <c r="J46" s="169"/>
      <c r="K46" s="12"/>
      <c r="L46" s="169"/>
      <c r="M46" s="12"/>
      <c r="N46" s="169"/>
      <c r="O46" s="56">
        <f>N44+N46+M44+M46+L44+L46+K44+K46+J44+J46+H44+H46+849351+1794055</f>
        <v>8405390</v>
      </c>
      <c r="P46" s="56">
        <f>G44-O46</f>
        <v>744960</v>
      </c>
    </row>
    <row r="47" spans="2:16" ht="9" customHeight="1">
      <c r="B47" s="143"/>
      <c r="C47" s="192"/>
      <c r="D47" s="142">
        <v>6058</v>
      </c>
      <c r="E47" s="128"/>
      <c r="F47" s="148"/>
      <c r="G47" s="144">
        <v>40230000</v>
      </c>
      <c r="H47" s="11"/>
      <c r="I47" s="17"/>
      <c r="J47" s="167"/>
      <c r="K47" s="11"/>
      <c r="L47" s="167">
        <v>30230000</v>
      </c>
      <c r="M47" s="11"/>
      <c r="N47" s="167">
        <v>10000000</v>
      </c>
      <c r="O47" s="56"/>
      <c r="P47" s="56">
        <f t="shared" si="0"/>
        <v>0</v>
      </c>
    </row>
    <row r="48" spans="2:16" ht="6" customHeight="1">
      <c r="B48" s="143"/>
      <c r="C48" s="192"/>
      <c r="D48" s="143"/>
      <c r="E48" s="128"/>
      <c r="F48" s="148"/>
      <c r="G48" s="145"/>
      <c r="H48" s="86"/>
      <c r="I48" s="86"/>
      <c r="J48" s="168"/>
      <c r="K48" s="86"/>
      <c r="L48" s="168"/>
      <c r="M48" s="86"/>
      <c r="N48" s="168"/>
      <c r="O48" s="56"/>
      <c r="P48" s="56"/>
    </row>
    <row r="49" spans="2:16" ht="6" customHeight="1">
      <c r="B49" s="143"/>
      <c r="C49" s="192"/>
      <c r="D49" s="132"/>
      <c r="E49" s="128"/>
      <c r="F49" s="148"/>
      <c r="G49" s="146"/>
      <c r="H49" s="12"/>
      <c r="I49" s="16"/>
      <c r="J49" s="169"/>
      <c r="K49" s="12"/>
      <c r="L49" s="169"/>
      <c r="M49" s="12"/>
      <c r="N49" s="169"/>
      <c r="O49" s="56">
        <f>N47+N49+M47+M49+L47+L49+K47+K49+J47+J49+H47+H49</f>
        <v>40230000</v>
      </c>
      <c r="P49" s="56">
        <f>G47-O49</f>
        <v>0</v>
      </c>
    </row>
    <row r="50" spans="2:16" ht="6" customHeight="1">
      <c r="B50" s="143"/>
      <c r="C50" s="192"/>
      <c r="D50" s="142">
        <v>6059</v>
      </c>
      <c r="E50" s="128"/>
      <c r="F50" s="148"/>
      <c r="G50" s="144">
        <v>3363500</v>
      </c>
      <c r="H50" s="11"/>
      <c r="I50" s="17"/>
      <c r="J50" s="167"/>
      <c r="K50" s="11">
        <v>2363500</v>
      </c>
      <c r="L50" s="167"/>
      <c r="M50" s="11">
        <v>1000000</v>
      </c>
      <c r="N50" s="167"/>
      <c r="O50" s="56"/>
      <c r="P50" s="56">
        <f>O46+O49+O52</f>
        <v>51998890</v>
      </c>
    </row>
    <row r="51" spans="2:16" ht="6" customHeight="1">
      <c r="B51" s="143"/>
      <c r="C51" s="192"/>
      <c r="D51" s="143"/>
      <c r="E51" s="128"/>
      <c r="F51" s="148"/>
      <c r="G51" s="145"/>
      <c r="H51" s="86"/>
      <c r="I51" s="86"/>
      <c r="J51" s="168"/>
      <c r="K51" s="86"/>
      <c r="L51" s="168"/>
      <c r="M51" s="86"/>
      <c r="N51" s="168"/>
      <c r="O51" s="56"/>
      <c r="P51" s="56"/>
    </row>
    <row r="52" spans="2:16" ht="6" customHeight="1">
      <c r="B52" s="132"/>
      <c r="C52" s="193"/>
      <c r="D52" s="132"/>
      <c r="E52" s="129"/>
      <c r="F52" s="149"/>
      <c r="G52" s="146"/>
      <c r="H52" s="12"/>
      <c r="I52" s="16"/>
      <c r="J52" s="169"/>
      <c r="K52" s="12"/>
      <c r="L52" s="169"/>
      <c r="M52" s="12"/>
      <c r="N52" s="169"/>
      <c r="O52" s="56">
        <f>N50+N52+M50+M52+L50+L52+K50+K52+J50+J52+H50+H52</f>
        <v>3363500</v>
      </c>
      <c r="P52" s="56">
        <f>G50-O52</f>
        <v>0</v>
      </c>
    </row>
    <row r="53" spans="2:16" ht="9.75" customHeight="1">
      <c r="B53" s="142">
        <v>11</v>
      </c>
      <c r="C53" s="191" t="s">
        <v>1</v>
      </c>
      <c r="D53" s="142">
        <v>6050</v>
      </c>
      <c r="E53" s="127" t="s">
        <v>57</v>
      </c>
      <c r="F53" s="147" t="s">
        <v>18</v>
      </c>
      <c r="G53" s="144">
        <v>4495301</v>
      </c>
      <c r="H53" s="11">
        <v>223420</v>
      </c>
      <c r="I53" s="139">
        <v>1866000</v>
      </c>
      <c r="J53" s="167"/>
      <c r="K53" s="11">
        <v>706672</v>
      </c>
      <c r="L53" s="167"/>
      <c r="M53" s="11"/>
      <c r="N53" s="167"/>
      <c r="O53" s="56"/>
      <c r="P53" s="56"/>
    </row>
    <row r="54" spans="2:16" ht="6" customHeight="1">
      <c r="B54" s="143"/>
      <c r="C54" s="192"/>
      <c r="D54" s="143"/>
      <c r="E54" s="128"/>
      <c r="F54" s="148"/>
      <c r="G54" s="145"/>
      <c r="H54" s="86"/>
      <c r="I54" s="140"/>
      <c r="J54" s="168"/>
      <c r="K54" s="86"/>
      <c r="L54" s="168"/>
      <c r="M54" s="86"/>
      <c r="N54" s="168"/>
      <c r="O54" s="56"/>
      <c r="P54" s="56"/>
    </row>
    <row r="55" spans="2:16" ht="6" customHeight="1">
      <c r="B55" s="143"/>
      <c r="C55" s="192"/>
      <c r="D55" s="132"/>
      <c r="E55" s="128"/>
      <c r="F55" s="148"/>
      <c r="G55" s="146"/>
      <c r="H55" s="12"/>
      <c r="I55" s="141"/>
      <c r="J55" s="169"/>
      <c r="K55" s="12"/>
      <c r="L55" s="169"/>
      <c r="M55" s="12"/>
      <c r="N55" s="169"/>
      <c r="O55" s="56"/>
      <c r="P55" s="56"/>
    </row>
    <row r="56" spans="2:16" ht="9" customHeight="1">
      <c r="B56" s="143"/>
      <c r="C56" s="192"/>
      <c r="D56" s="142">
        <v>6058</v>
      </c>
      <c r="E56" s="128"/>
      <c r="F56" s="148"/>
      <c r="G56" s="144">
        <v>10235481</v>
      </c>
      <c r="H56" s="11"/>
      <c r="I56" s="17"/>
      <c r="J56" s="167"/>
      <c r="K56" s="11"/>
      <c r="L56" s="167">
        <v>10235481</v>
      </c>
      <c r="M56" s="11"/>
      <c r="N56" s="167"/>
      <c r="O56" s="56"/>
      <c r="P56" s="56"/>
    </row>
    <row r="57" spans="2:16" ht="6" customHeight="1">
      <c r="B57" s="143"/>
      <c r="C57" s="192"/>
      <c r="D57" s="143"/>
      <c r="E57" s="128"/>
      <c r="F57" s="148"/>
      <c r="G57" s="145"/>
      <c r="H57" s="86"/>
      <c r="I57" s="86"/>
      <c r="J57" s="168"/>
      <c r="K57" s="86"/>
      <c r="L57" s="168"/>
      <c r="M57" s="86"/>
      <c r="N57" s="168"/>
      <c r="O57" s="56"/>
      <c r="P57" s="56"/>
    </row>
    <row r="58" spans="2:16" ht="6.75" customHeight="1">
      <c r="B58" s="143"/>
      <c r="C58" s="192"/>
      <c r="D58" s="132"/>
      <c r="E58" s="128"/>
      <c r="F58" s="148"/>
      <c r="G58" s="146"/>
      <c r="H58" s="12"/>
      <c r="I58" s="16"/>
      <c r="J58" s="169"/>
      <c r="K58" s="12"/>
      <c r="L58" s="169"/>
      <c r="M58" s="12"/>
      <c r="N58" s="169"/>
      <c r="O58" s="56"/>
      <c r="P58" s="56"/>
    </row>
    <row r="59" spans="2:16" ht="12" customHeight="1">
      <c r="B59" s="143"/>
      <c r="C59" s="192"/>
      <c r="D59" s="142">
        <v>6059</v>
      </c>
      <c r="E59" s="128"/>
      <c r="F59" s="148"/>
      <c r="G59" s="144">
        <v>7133371</v>
      </c>
      <c r="H59" s="11"/>
      <c r="I59" s="17"/>
      <c r="J59" s="167"/>
      <c r="K59" s="11">
        <v>7133371</v>
      </c>
      <c r="L59" s="167"/>
      <c r="M59" s="11"/>
      <c r="N59" s="167"/>
      <c r="O59" s="56"/>
      <c r="P59" s="56"/>
    </row>
    <row r="60" spans="2:16" ht="7.5" customHeight="1">
      <c r="B60" s="143"/>
      <c r="C60" s="192"/>
      <c r="D60" s="143"/>
      <c r="E60" s="128"/>
      <c r="F60" s="148"/>
      <c r="G60" s="145"/>
      <c r="H60" s="86"/>
      <c r="I60" s="86"/>
      <c r="J60" s="168"/>
      <c r="K60" s="86"/>
      <c r="L60" s="168"/>
      <c r="M60" s="86"/>
      <c r="N60" s="168"/>
      <c r="O60" s="56"/>
      <c r="P60" s="56"/>
    </row>
    <row r="61" spans="2:16" ht="6.75" customHeight="1">
      <c r="B61" s="132"/>
      <c r="C61" s="193"/>
      <c r="D61" s="132"/>
      <c r="E61" s="129"/>
      <c r="F61" s="149"/>
      <c r="G61" s="146"/>
      <c r="H61" s="12"/>
      <c r="I61" s="16"/>
      <c r="J61" s="169"/>
      <c r="K61" s="12"/>
      <c r="L61" s="169"/>
      <c r="M61" s="12"/>
      <c r="N61" s="169"/>
      <c r="O61" s="56"/>
      <c r="P61" s="56"/>
    </row>
    <row r="62" spans="2:16" ht="12" customHeight="1">
      <c r="B62" s="38"/>
      <c r="C62" s="63"/>
      <c r="D62" s="38"/>
      <c r="E62" s="64"/>
      <c r="F62" s="65"/>
      <c r="G62" s="66"/>
      <c r="H62" s="67"/>
      <c r="I62" s="67"/>
      <c r="J62" s="68"/>
      <c r="K62" s="67"/>
      <c r="L62" s="68"/>
      <c r="M62" s="67"/>
      <c r="N62" s="68"/>
      <c r="O62" s="56"/>
      <c r="P62" s="56"/>
    </row>
    <row r="63" spans="2:16" ht="10.5" customHeight="1">
      <c r="B63" s="223" t="s">
        <v>2</v>
      </c>
      <c r="C63" s="150" t="s">
        <v>3</v>
      </c>
      <c r="D63" s="157" t="s">
        <v>4</v>
      </c>
      <c r="E63" s="133" t="s">
        <v>5</v>
      </c>
      <c r="F63" s="147" t="s">
        <v>8</v>
      </c>
      <c r="G63" s="150" t="s">
        <v>9</v>
      </c>
      <c r="H63" s="151" t="s">
        <v>17</v>
      </c>
      <c r="I63" s="152"/>
      <c r="J63" s="152"/>
      <c r="K63" s="152"/>
      <c r="L63" s="152"/>
      <c r="M63" s="152"/>
      <c r="N63" s="153"/>
      <c r="O63" s="56"/>
      <c r="P63" s="56"/>
    </row>
    <row r="64" spans="2:16" ht="10.5" customHeight="1">
      <c r="B64" s="223"/>
      <c r="C64" s="150"/>
      <c r="D64" s="158"/>
      <c r="E64" s="134"/>
      <c r="F64" s="148"/>
      <c r="G64" s="150"/>
      <c r="H64" s="154">
        <v>2009</v>
      </c>
      <c r="I64" s="155"/>
      <c r="J64" s="156"/>
      <c r="K64" s="154">
        <v>2010</v>
      </c>
      <c r="L64" s="156"/>
      <c r="M64" s="154">
        <v>2011</v>
      </c>
      <c r="N64" s="156"/>
      <c r="O64" s="56"/>
      <c r="P64" s="56"/>
    </row>
    <row r="65" spans="2:16" ht="9.75" customHeight="1">
      <c r="B65" s="223"/>
      <c r="C65" s="150"/>
      <c r="D65" s="158"/>
      <c r="E65" s="135" t="s">
        <v>10</v>
      </c>
      <c r="F65" s="148"/>
      <c r="G65" s="150"/>
      <c r="H65" s="5" t="s">
        <v>7</v>
      </c>
      <c r="I65" s="147" t="s">
        <v>69</v>
      </c>
      <c r="J65" s="150" t="s">
        <v>6</v>
      </c>
      <c r="K65" s="5" t="s">
        <v>7</v>
      </c>
      <c r="L65" s="150" t="s">
        <v>6</v>
      </c>
      <c r="M65" s="5" t="s">
        <v>7</v>
      </c>
      <c r="N65" s="150" t="s">
        <v>6</v>
      </c>
      <c r="O65" s="56"/>
      <c r="P65" s="56"/>
    </row>
    <row r="66" spans="2:16" ht="9.75" customHeight="1">
      <c r="B66" s="223"/>
      <c r="C66" s="150"/>
      <c r="D66" s="158"/>
      <c r="E66" s="136"/>
      <c r="F66" s="148"/>
      <c r="G66" s="150"/>
      <c r="H66" s="5" t="s">
        <v>74</v>
      </c>
      <c r="I66" s="148"/>
      <c r="J66" s="150"/>
      <c r="K66" s="5" t="s">
        <v>74</v>
      </c>
      <c r="L66" s="150"/>
      <c r="M66" s="5" t="s">
        <v>74</v>
      </c>
      <c r="N66" s="150"/>
      <c r="O66" s="56"/>
      <c r="P66" s="56"/>
    </row>
    <row r="67" spans="2:16" ht="9.75" customHeight="1">
      <c r="B67" s="223"/>
      <c r="C67" s="150"/>
      <c r="D67" s="159"/>
      <c r="E67" s="149"/>
      <c r="F67" s="149"/>
      <c r="G67" s="150"/>
      <c r="H67" s="5" t="s">
        <v>73</v>
      </c>
      <c r="I67" s="148"/>
      <c r="J67" s="150"/>
      <c r="K67" s="5" t="s">
        <v>73</v>
      </c>
      <c r="L67" s="150"/>
      <c r="M67" s="5" t="s">
        <v>73</v>
      </c>
      <c r="N67" s="150"/>
      <c r="O67" s="56"/>
      <c r="P67" s="56"/>
    </row>
    <row r="68" spans="1:16" s="3" customFormat="1" ht="10.5" customHeight="1">
      <c r="A68" s="20"/>
      <c r="B68" s="8"/>
      <c r="C68" s="162"/>
      <c r="D68" s="8"/>
      <c r="E68" s="224" t="s">
        <v>42</v>
      </c>
      <c r="F68" s="162" t="s">
        <v>41</v>
      </c>
      <c r="G68" s="113">
        <f>SUM(G70:G132)</f>
        <v>15132275</v>
      </c>
      <c r="H68" s="14">
        <f aca="true" t="shared" si="1" ref="H68:M68">SUM(H70:H118,H124:H132)</f>
        <v>267285</v>
      </c>
      <c r="I68" s="14">
        <f t="shared" si="1"/>
        <v>1427810</v>
      </c>
      <c r="J68" s="14">
        <f t="shared" si="1"/>
        <v>0</v>
      </c>
      <c r="K68" s="14">
        <f t="shared" si="1"/>
        <v>8307180</v>
      </c>
      <c r="L68" s="14">
        <f t="shared" si="1"/>
        <v>4920000</v>
      </c>
      <c r="M68" s="14">
        <f t="shared" si="1"/>
        <v>210000</v>
      </c>
      <c r="N68" s="209"/>
      <c r="O68" s="56">
        <f>M68+K68+J68+H68</f>
        <v>8784465</v>
      </c>
      <c r="P68" s="56">
        <f>G52-O68</f>
        <v>-8784465</v>
      </c>
    </row>
    <row r="69" spans="1:16" s="3" customFormat="1" ht="6.75" customHeight="1">
      <c r="A69" s="20"/>
      <c r="B69" s="9"/>
      <c r="C69" s="164"/>
      <c r="D69" s="10"/>
      <c r="E69" s="225"/>
      <c r="F69" s="164"/>
      <c r="G69" s="115"/>
      <c r="H69" s="28"/>
      <c r="I69" s="28"/>
      <c r="J69" s="60"/>
      <c r="K69" s="28"/>
      <c r="L69" s="14"/>
      <c r="M69" s="28"/>
      <c r="N69" s="211"/>
      <c r="O69" s="56"/>
      <c r="P69" s="56"/>
    </row>
    <row r="70" spans="1:16" s="3" customFormat="1" ht="12" customHeight="1">
      <c r="A70" s="20"/>
      <c r="B70" s="160">
        <v>12</v>
      </c>
      <c r="C70" s="142">
        <v>60016</v>
      </c>
      <c r="D70" s="160">
        <v>6050</v>
      </c>
      <c r="E70" s="127" t="s">
        <v>53</v>
      </c>
      <c r="F70" s="122" t="s">
        <v>43</v>
      </c>
      <c r="G70" s="112">
        <v>180671</v>
      </c>
      <c r="H70" s="34">
        <v>50671</v>
      </c>
      <c r="I70" s="40"/>
      <c r="J70" s="49"/>
      <c r="K70" s="34">
        <v>130000</v>
      </c>
      <c r="L70" s="45"/>
      <c r="M70" s="34"/>
      <c r="N70" s="47"/>
      <c r="O70" s="56"/>
      <c r="P70" s="56"/>
    </row>
    <row r="71" spans="1:16" s="3" customFormat="1" ht="6" customHeight="1">
      <c r="A71" s="20"/>
      <c r="B71" s="143"/>
      <c r="C71" s="143"/>
      <c r="D71" s="143"/>
      <c r="E71" s="128"/>
      <c r="F71" s="148"/>
      <c r="G71" s="145"/>
      <c r="H71" s="40"/>
      <c r="I71" s="40"/>
      <c r="J71" s="49"/>
      <c r="K71" s="72"/>
      <c r="L71" s="47"/>
      <c r="M71" s="72"/>
      <c r="N71" s="47"/>
      <c r="O71" s="56"/>
      <c r="P71" s="56"/>
    </row>
    <row r="72" spans="1:16" s="3" customFormat="1" ht="6" customHeight="1">
      <c r="A72" s="20"/>
      <c r="B72" s="161"/>
      <c r="C72" s="132"/>
      <c r="D72" s="161"/>
      <c r="E72" s="129"/>
      <c r="F72" s="123"/>
      <c r="G72" s="161"/>
      <c r="H72" s="61"/>
      <c r="I72" s="35"/>
      <c r="J72" s="47"/>
      <c r="K72" s="61"/>
      <c r="L72" s="47"/>
      <c r="M72" s="61"/>
      <c r="N72" s="47"/>
      <c r="O72" s="56"/>
      <c r="P72" s="56"/>
    </row>
    <row r="73" spans="1:16" s="3" customFormat="1" ht="11.25" customHeight="1">
      <c r="A73" s="20"/>
      <c r="B73" s="160">
        <v>13</v>
      </c>
      <c r="C73" s="142">
        <v>60016</v>
      </c>
      <c r="D73" s="160">
        <v>6050</v>
      </c>
      <c r="E73" s="127" t="s">
        <v>54</v>
      </c>
      <c r="F73" s="122" t="s">
        <v>43</v>
      </c>
      <c r="G73" s="112">
        <v>191411</v>
      </c>
      <c r="H73" s="34">
        <v>71411</v>
      </c>
      <c r="I73" s="39"/>
      <c r="J73" s="62"/>
      <c r="K73" s="34">
        <v>120000</v>
      </c>
      <c r="L73" s="45"/>
      <c r="M73" s="34"/>
      <c r="N73" s="45"/>
      <c r="O73" s="56"/>
      <c r="P73" s="56"/>
    </row>
    <row r="74" spans="1:16" s="3" customFormat="1" ht="6" customHeight="1">
      <c r="A74" s="20"/>
      <c r="B74" s="143"/>
      <c r="C74" s="143"/>
      <c r="D74" s="143"/>
      <c r="E74" s="128"/>
      <c r="F74" s="148"/>
      <c r="G74" s="145"/>
      <c r="H74" s="40"/>
      <c r="I74" s="40"/>
      <c r="J74" s="49"/>
      <c r="K74" s="72"/>
      <c r="L74" s="47"/>
      <c r="M74" s="72"/>
      <c r="N74" s="47"/>
      <c r="O74" s="56"/>
      <c r="P74" s="56"/>
    </row>
    <row r="75" spans="1:16" s="3" customFormat="1" ht="6" customHeight="1">
      <c r="A75" s="20"/>
      <c r="B75" s="161"/>
      <c r="C75" s="132"/>
      <c r="D75" s="161"/>
      <c r="E75" s="129"/>
      <c r="F75" s="123"/>
      <c r="G75" s="161"/>
      <c r="H75" s="33"/>
      <c r="I75" s="27"/>
      <c r="J75" s="44"/>
      <c r="K75" s="33"/>
      <c r="L75" s="44"/>
      <c r="M75" s="33"/>
      <c r="N75" s="44"/>
      <c r="O75" s="56"/>
      <c r="P75" s="56"/>
    </row>
    <row r="76" spans="1:16" s="3" customFormat="1" ht="12" customHeight="1">
      <c r="A76" s="20"/>
      <c r="B76" s="160">
        <v>14</v>
      </c>
      <c r="C76" s="142">
        <v>60016</v>
      </c>
      <c r="D76" s="160">
        <v>6050</v>
      </c>
      <c r="E76" s="127" t="s">
        <v>66</v>
      </c>
      <c r="F76" s="122" t="s">
        <v>43</v>
      </c>
      <c r="G76" s="112">
        <v>16860</v>
      </c>
      <c r="H76" s="34">
        <v>1000</v>
      </c>
      <c r="I76" s="39"/>
      <c r="J76" s="62"/>
      <c r="K76" s="34">
        <v>15860</v>
      </c>
      <c r="L76" s="45"/>
      <c r="M76" s="34"/>
      <c r="N76" s="45"/>
      <c r="O76" s="56"/>
      <c r="P76" s="56"/>
    </row>
    <row r="77" spans="1:16" s="3" customFormat="1" ht="6" customHeight="1">
      <c r="A77" s="20"/>
      <c r="B77" s="143"/>
      <c r="C77" s="143"/>
      <c r="D77" s="143"/>
      <c r="E77" s="128"/>
      <c r="F77" s="148"/>
      <c r="G77" s="145"/>
      <c r="H77" s="40"/>
      <c r="I77" s="40"/>
      <c r="J77" s="49"/>
      <c r="K77" s="72"/>
      <c r="L77" s="47"/>
      <c r="M77" s="72"/>
      <c r="N77" s="47"/>
      <c r="O77" s="56"/>
      <c r="P77" s="56"/>
    </row>
    <row r="78" spans="1:16" s="3" customFormat="1" ht="6" customHeight="1">
      <c r="A78" s="20"/>
      <c r="B78" s="161"/>
      <c r="C78" s="132"/>
      <c r="D78" s="161"/>
      <c r="E78" s="129"/>
      <c r="F78" s="123"/>
      <c r="G78" s="161"/>
      <c r="H78" s="33"/>
      <c r="I78" s="27"/>
      <c r="J78" s="44"/>
      <c r="K78" s="33"/>
      <c r="L78" s="44"/>
      <c r="M78" s="33"/>
      <c r="N78" s="44"/>
      <c r="O78" s="56"/>
      <c r="P78" s="56"/>
    </row>
    <row r="79" spans="1:16" s="3" customFormat="1" ht="12" customHeight="1">
      <c r="A79" s="20"/>
      <c r="B79" s="142">
        <v>15</v>
      </c>
      <c r="C79" s="142">
        <v>60016</v>
      </c>
      <c r="D79" s="142">
        <v>6050</v>
      </c>
      <c r="E79" s="127" t="s">
        <v>67</v>
      </c>
      <c r="F79" s="147" t="s">
        <v>43</v>
      </c>
      <c r="G79" s="144">
        <v>52092</v>
      </c>
      <c r="H79" s="34">
        <v>47822</v>
      </c>
      <c r="I79" s="39"/>
      <c r="J79" s="120"/>
      <c r="K79" s="34">
        <v>4270</v>
      </c>
      <c r="L79" s="120"/>
      <c r="M79" s="75"/>
      <c r="N79" s="120"/>
      <c r="O79" s="56"/>
      <c r="P79" s="56"/>
    </row>
    <row r="80" spans="1:16" s="3" customFormat="1" ht="6" customHeight="1">
      <c r="A80" s="20"/>
      <c r="B80" s="143"/>
      <c r="C80" s="143"/>
      <c r="D80" s="143"/>
      <c r="E80" s="128"/>
      <c r="F80" s="148"/>
      <c r="G80" s="145"/>
      <c r="H80" s="40"/>
      <c r="I80" s="40"/>
      <c r="J80" s="121"/>
      <c r="K80" s="40"/>
      <c r="L80" s="121"/>
      <c r="M80" s="99"/>
      <c r="N80" s="121"/>
      <c r="O80" s="56"/>
      <c r="P80" s="56"/>
    </row>
    <row r="81" spans="1:16" s="3" customFormat="1" ht="6" customHeight="1">
      <c r="A81" s="20"/>
      <c r="B81" s="132"/>
      <c r="C81" s="132"/>
      <c r="D81" s="132"/>
      <c r="E81" s="129"/>
      <c r="F81" s="149"/>
      <c r="G81" s="132"/>
      <c r="H81" s="76"/>
      <c r="I81" s="84"/>
      <c r="J81" s="166"/>
      <c r="K81" s="76"/>
      <c r="L81" s="166"/>
      <c r="M81" s="76"/>
      <c r="N81" s="166"/>
      <c r="O81" s="56"/>
      <c r="P81" s="56"/>
    </row>
    <row r="82" spans="1:16" s="3" customFormat="1" ht="30.75" customHeight="1">
      <c r="A82" s="20"/>
      <c r="B82" s="142">
        <v>16</v>
      </c>
      <c r="C82" s="142">
        <v>60016</v>
      </c>
      <c r="D82" s="142">
        <v>6050</v>
      </c>
      <c r="E82" s="127" t="s">
        <v>61</v>
      </c>
      <c r="F82" s="147" t="s">
        <v>43</v>
      </c>
      <c r="G82" s="144">
        <v>1600000</v>
      </c>
      <c r="H82" s="34">
        <v>6000</v>
      </c>
      <c r="I82" s="39">
        <v>494000</v>
      </c>
      <c r="J82" s="120"/>
      <c r="K82" s="34">
        <v>1100000</v>
      </c>
      <c r="L82" s="120"/>
      <c r="M82" s="75"/>
      <c r="N82" s="120"/>
      <c r="O82" s="56"/>
      <c r="P82" s="56"/>
    </row>
    <row r="83" spans="1:16" s="3" customFormat="1" ht="18" customHeight="1">
      <c r="A83" s="20"/>
      <c r="B83" s="143"/>
      <c r="C83" s="143"/>
      <c r="D83" s="143"/>
      <c r="E83" s="128"/>
      <c r="F83" s="148"/>
      <c r="G83" s="145"/>
      <c r="H83" s="40"/>
      <c r="I83" s="40"/>
      <c r="J83" s="121"/>
      <c r="K83" s="40"/>
      <c r="L83" s="121"/>
      <c r="M83" s="97"/>
      <c r="N83" s="121"/>
      <c r="O83" s="56"/>
      <c r="P83" s="56"/>
    </row>
    <row r="84" spans="1:16" s="3" customFormat="1" ht="9.75" customHeight="1">
      <c r="A84" s="20"/>
      <c r="B84" s="132"/>
      <c r="C84" s="132"/>
      <c r="D84" s="132"/>
      <c r="E84" s="129"/>
      <c r="F84" s="149"/>
      <c r="G84" s="132"/>
      <c r="H84" s="76"/>
      <c r="I84" s="84"/>
      <c r="J84" s="166"/>
      <c r="K84" s="76"/>
      <c r="L84" s="166"/>
      <c r="M84" s="76"/>
      <c r="N84" s="166"/>
      <c r="O84" s="56"/>
      <c r="P84" s="56"/>
    </row>
    <row r="85" spans="1:16" s="3" customFormat="1" ht="12" customHeight="1">
      <c r="A85" s="20"/>
      <c r="B85" s="142">
        <v>17</v>
      </c>
      <c r="C85" s="142">
        <v>60016</v>
      </c>
      <c r="D85" s="142">
        <v>6050</v>
      </c>
      <c r="E85" s="127" t="s">
        <v>71</v>
      </c>
      <c r="F85" s="147" t="s">
        <v>43</v>
      </c>
      <c r="G85" s="144">
        <v>60000</v>
      </c>
      <c r="H85" s="34">
        <v>12000</v>
      </c>
      <c r="I85" s="39"/>
      <c r="J85" s="120"/>
      <c r="K85" s="34">
        <v>48000</v>
      </c>
      <c r="L85" s="120"/>
      <c r="M85" s="75"/>
      <c r="N85" s="120"/>
      <c r="O85" s="56"/>
      <c r="P85" s="56"/>
    </row>
    <row r="86" spans="1:16" s="3" customFormat="1" ht="6" customHeight="1">
      <c r="A86" s="20"/>
      <c r="B86" s="143"/>
      <c r="C86" s="143"/>
      <c r="D86" s="143"/>
      <c r="E86" s="128"/>
      <c r="F86" s="148"/>
      <c r="G86" s="145"/>
      <c r="H86" s="40"/>
      <c r="I86" s="40"/>
      <c r="J86" s="121"/>
      <c r="K86" s="40"/>
      <c r="L86" s="121"/>
      <c r="M86" s="97"/>
      <c r="N86" s="121"/>
      <c r="O86" s="56"/>
      <c r="P86" s="56"/>
    </row>
    <row r="87" spans="1:16" s="3" customFormat="1" ht="6" customHeight="1">
      <c r="A87" s="20"/>
      <c r="B87" s="132"/>
      <c r="C87" s="132"/>
      <c r="D87" s="132"/>
      <c r="E87" s="129"/>
      <c r="F87" s="149"/>
      <c r="G87" s="132"/>
      <c r="H87" s="76"/>
      <c r="I87" s="84"/>
      <c r="J87" s="166"/>
      <c r="K87" s="76"/>
      <c r="L87" s="166"/>
      <c r="M87" s="76"/>
      <c r="N87" s="166"/>
      <c r="O87" s="56"/>
      <c r="P87" s="56"/>
    </row>
    <row r="88" spans="1:16" s="3" customFormat="1" ht="12.75" customHeight="1">
      <c r="A88" s="20"/>
      <c r="B88" s="160">
        <v>18</v>
      </c>
      <c r="C88" s="142">
        <v>60016</v>
      </c>
      <c r="D88" s="160">
        <v>6050</v>
      </c>
      <c r="E88" s="127" t="s">
        <v>58</v>
      </c>
      <c r="F88" s="122" t="s">
        <v>43</v>
      </c>
      <c r="G88" s="112">
        <v>119381</v>
      </c>
      <c r="H88" s="73">
        <v>57381</v>
      </c>
      <c r="I88" s="40"/>
      <c r="J88" s="49"/>
      <c r="K88" s="34">
        <v>62000</v>
      </c>
      <c r="L88" s="47"/>
      <c r="M88" s="34"/>
      <c r="N88" s="47"/>
      <c r="O88" s="56"/>
      <c r="P88" s="56"/>
    </row>
    <row r="89" spans="1:16" s="3" customFormat="1" ht="6" customHeight="1">
      <c r="A89" s="20"/>
      <c r="B89" s="143"/>
      <c r="C89" s="143"/>
      <c r="D89" s="143"/>
      <c r="E89" s="128"/>
      <c r="F89" s="148"/>
      <c r="G89" s="145"/>
      <c r="H89" s="40"/>
      <c r="I89" s="40"/>
      <c r="J89" s="49"/>
      <c r="K89" s="72"/>
      <c r="L89" s="47"/>
      <c r="M89" s="72"/>
      <c r="N89" s="47"/>
      <c r="O89" s="56"/>
      <c r="P89" s="56"/>
    </row>
    <row r="90" spans="1:16" s="3" customFormat="1" ht="6" customHeight="1">
      <c r="A90" s="20"/>
      <c r="B90" s="161"/>
      <c r="C90" s="132"/>
      <c r="D90" s="161"/>
      <c r="E90" s="129"/>
      <c r="F90" s="123"/>
      <c r="G90" s="161"/>
      <c r="H90" s="61"/>
      <c r="I90" s="35"/>
      <c r="J90" s="47"/>
      <c r="K90" s="61"/>
      <c r="L90" s="47"/>
      <c r="M90" s="61"/>
      <c r="N90" s="47"/>
      <c r="O90" s="56"/>
      <c r="P90" s="56"/>
    </row>
    <row r="91" spans="1:16" s="3" customFormat="1" ht="11.25" customHeight="1">
      <c r="A91" s="20"/>
      <c r="B91" s="142">
        <v>19</v>
      </c>
      <c r="C91" s="142">
        <v>60016</v>
      </c>
      <c r="D91" s="142">
        <v>6050</v>
      </c>
      <c r="E91" s="127" t="s">
        <v>72</v>
      </c>
      <c r="F91" s="147" t="s">
        <v>43</v>
      </c>
      <c r="G91" s="144">
        <v>20000</v>
      </c>
      <c r="H91" s="34">
        <v>10000</v>
      </c>
      <c r="I91" s="39"/>
      <c r="J91" s="120"/>
      <c r="K91" s="34">
        <v>10000</v>
      </c>
      <c r="L91" s="120"/>
      <c r="M91" s="75"/>
      <c r="N91" s="120"/>
      <c r="O91" s="56"/>
      <c r="P91" s="56"/>
    </row>
    <row r="92" spans="1:16" s="3" customFormat="1" ht="11.25" customHeight="1">
      <c r="A92" s="20"/>
      <c r="B92" s="143"/>
      <c r="C92" s="143"/>
      <c r="D92" s="143"/>
      <c r="E92" s="128"/>
      <c r="F92" s="148"/>
      <c r="G92" s="145"/>
      <c r="H92" s="40"/>
      <c r="I92" s="40"/>
      <c r="J92" s="121"/>
      <c r="K92" s="40"/>
      <c r="L92" s="121"/>
      <c r="M92" s="97"/>
      <c r="N92" s="121"/>
      <c r="O92" s="56"/>
      <c r="P92" s="56"/>
    </row>
    <row r="93" spans="1:16" s="3" customFormat="1" ht="8.25" customHeight="1">
      <c r="A93" s="20"/>
      <c r="B93" s="132"/>
      <c r="C93" s="132"/>
      <c r="D93" s="132"/>
      <c r="E93" s="129"/>
      <c r="F93" s="149"/>
      <c r="G93" s="132"/>
      <c r="H93" s="76"/>
      <c r="I93" s="84"/>
      <c r="J93" s="166"/>
      <c r="K93" s="76"/>
      <c r="L93" s="166"/>
      <c r="M93" s="76"/>
      <c r="N93" s="166"/>
      <c r="O93" s="56"/>
      <c r="P93" s="56"/>
    </row>
    <row r="94" spans="1:16" s="3" customFormat="1" ht="8.25" customHeight="1">
      <c r="A94" s="20"/>
      <c r="B94" s="160">
        <v>20</v>
      </c>
      <c r="C94" s="142">
        <v>60016</v>
      </c>
      <c r="D94" s="160">
        <v>6050</v>
      </c>
      <c r="E94" s="127" t="s">
        <v>51</v>
      </c>
      <c r="F94" s="122" t="s">
        <v>41</v>
      </c>
      <c r="G94" s="112">
        <v>2300000</v>
      </c>
      <c r="H94" s="34">
        <v>10000</v>
      </c>
      <c r="I94" s="39"/>
      <c r="J94" s="62"/>
      <c r="K94" s="34">
        <v>2080000</v>
      </c>
      <c r="L94" s="45"/>
      <c r="M94" s="34">
        <v>210000</v>
      </c>
      <c r="N94" s="45"/>
      <c r="O94" s="56"/>
      <c r="P94" s="56"/>
    </row>
    <row r="95" spans="1:16" s="3" customFormat="1" ht="8.25" customHeight="1">
      <c r="A95" s="20"/>
      <c r="B95" s="143"/>
      <c r="C95" s="143"/>
      <c r="D95" s="143"/>
      <c r="E95" s="128"/>
      <c r="F95" s="148"/>
      <c r="G95" s="145"/>
      <c r="H95" s="40"/>
      <c r="I95" s="40"/>
      <c r="J95" s="49"/>
      <c r="K95" s="72"/>
      <c r="L95" s="47"/>
      <c r="M95" s="72"/>
      <c r="N95" s="47"/>
      <c r="O95" s="56"/>
      <c r="P95" s="56"/>
    </row>
    <row r="96" spans="1:16" s="3" customFormat="1" ht="8.25" customHeight="1">
      <c r="A96" s="20"/>
      <c r="B96" s="161"/>
      <c r="C96" s="132"/>
      <c r="D96" s="161"/>
      <c r="E96" s="129"/>
      <c r="F96" s="123"/>
      <c r="G96" s="161"/>
      <c r="H96" s="61"/>
      <c r="I96" s="35"/>
      <c r="J96" s="44"/>
      <c r="K96" s="33"/>
      <c r="L96" s="44"/>
      <c r="M96" s="33"/>
      <c r="N96" s="44"/>
      <c r="O96" s="56"/>
      <c r="P96" s="56"/>
    </row>
    <row r="97" spans="1:16" s="3" customFormat="1" ht="9.75" customHeight="1">
      <c r="A97" s="20"/>
      <c r="B97" s="142">
        <v>21</v>
      </c>
      <c r="C97" s="142">
        <v>60016</v>
      </c>
      <c r="D97" s="142">
        <v>6050</v>
      </c>
      <c r="E97" s="127" t="s">
        <v>59</v>
      </c>
      <c r="F97" s="147" t="s">
        <v>43</v>
      </c>
      <c r="G97" s="144">
        <v>334810</v>
      </c>
      <c r="H97" s="34">
        <v>0</v>
      </c>
      <c r="I97" s="124">
        <v>234810</v>
      </c>
      <c r="J97" s="167"/>
      <c r="K97" s="34">
        <v>100000</v>
      </c>
      <c r="L97" s="167"/>
      <c r="M97" s="11"/>
      <c r="N97" s="167"/>
      <c r="O97" s="56">
        <f>H97+K97+J100+H103+L100+K103</f>
        <v>3100000</v>
      </c>
      <c r="P97" s="56"/>
    </row>
    <row r="98" spans="1:16" s="3" customFormat="1" ht="9.75" customHeight="1">
      <c r="A98" s="20"/>
      <c r="B98" s="143"/>
      <c r="C98" s="143"/>
      <c r="D98" s="143"/>
      <c r="E98" s="128"/>
      <c r="F98" s="148"/>
      <c r="G98" s="145"/>
      <c r="H98" s="40"/>
      <c r="I98" s="125"/>
      <c r="J98" s="168"/>
      <c r="K98" s="40"/>
      <c r="L98" s="168"/>
      <c r="M98" s="86"/>
      <c r="N98" s="168"/>
      <c r="O98" s="56"/>
      <c r="P98" s="56"/>
    </row>
    <row r="99" spans="1:16" s="3" customFormat="1" ht="6.75" customHeight="1">
      <c r="A99" s="20"/>
      <c r="B99" s="143"/>
      <c r="C99" s="143"/>
      <c r="D99" s="132"/>
      <c r="E99" s="128"/>
      <c r="F99" s="148"/>
      <c r="G99" s="145"/>
      <c r="H99" s="71"/>
      <c r="I99" s="116"/>
      <c r="J99" s="168"/>
      <c r="K99" s="71"/>
      <c r="L99" s="168"/>
      <c r="M99" s="55"/>
      <c r="N99" s="168"/>
      <c r="O99" s="56"/>
      <c r="P99" s="56"/>
    </row>
    <row r="100" spans="1:16" s="3" customFormat="1" ht="9.75" customHeight="1">
      <c r="A100" s="20"/>
      <c r="B100" s="143"/>
      <c r="C100" s="143"/>
      <c r="D100" s="142">
        <v>6058</v>
      </c>
      <c r="E100" s="128"/>
      <c r="F100" s="148"/>
      <c r="G100" s="226">
        <v>2500000</v>
      </c>
      <c r="H100" s="72"/>
      <c r="I100" s="71"/>
      <c r="J100" s="228"/>
      <c r="K100" s="72"/>
      <c r="L100" s="228">
        <v>2500000</v>
      </c>
      <c r="M100" s="70"/>
      <c r="N100" s="228"/>
      <c r="O100" s="56"/>
      <c r="P100" s="56"/>
    </row>
    <row r="101" spans="1:16" s="3" customFormat="1" ht="9.75" customHeight="1">
      <c r="A101" s="20"/>
      <c r="B101" s="143"/>
      <c r="C101" s="143"/>
      <c r="D101" s="143"/>
      <c r="E101" s="128"/>
      <c r="F101" s="148"/>
      <c r="G101" s="145"/>
      <c r="H101" s="72"/>
      <c r="I101" s="40"/>
      <c r="J101" s="168"/>
      <c r="K101" s="72"/>
      <c r="L101" s="168"/>
      <c r="M101" s="70"/>
      <c r="N101" s="168"/>
      <c r="O101" s="56"/>
      <c r="P101" s="56"/>
    </row>
    <row r="102" spans="1:16" s="3" customFormat="1" ht="7.5" customHeight="1">
      <c r="A102" s="20"/>
      <c r="B102" s="143"/>
      <c r="C102" s="143"/>
      <c r="D102" s="132"/>
      <c r="E102" s="128"/>
      <c r="F102" s="148"/>
      <c r="G102" s="227"/>
      <c r="H102" s="72"/>
      <c r="I102" s="73"/>
      <c r="J102" s="229"/>
      <c r="K102" s="72"/>
      <c r="L102" s="229"/>
      <c r="M102" s="70"/>
      <c r="N102" s="229"/>
      <c r="O102" s="56"/>
      <c r="P102" s="56"/>
    </row>
    <row r="103" spans="1:16" s="3" customFormat="1" ht="9.75" customHeight="1">
      <c r="A103" s="20"/>
      <c r="B103" s="143"/>
      <c r="C103" s="143"/>
      <c r="D103" s="142">
        <v>6059</v>
      </c>
      <c r="E103" s="128"/>
      <c r="F103" s="148"/>
      <c r="G103" s="145">
        <v>500000</v>
      </c>
      <c r="H103" s="73"/>
      <c r="I103" s="40"/>
      <c r="J103" s="168"/>
      <c r="K103" s="73">
        <v>500000</v>
      </c>
      <c r="L103" s="168"/>
      <c r="M103" s="48"/>
      <c r="N103" s="168"/>
      <c r="O103" s="56"/>
      <c r="P103" s="56"/>
    </row>
    <row r="104" spans="1:16" s="3" customFormat="1" ht="9.75" customHeight="1">
      <c r="A104" s="20"/>
      <c r="B104" s="143"/>
      <c r="C104" s="143"/>
      <c r="D104" s="143"/>
      <c r="E104" s="128"/>
      <c r="F104" s="148"/>
      <c r="G104" s="145"/>
      <c r="H104" s="40"/>
      <c r="I104" s="40"/>
      <c r="J104" s="168"/>
      <c r="K104" s="40"/>
      <c r="L104" s="168"/>
      <c r="M104" s="86"/>
      <c r="N104" s="168"/>
      <c r="O104" s="56"/>
      <c r="P104" s="56"/>
    </row>
    <row r="105" spans="1:16" s="3" customFormat="1" ht="8.25" customHeight="1">
      <c r="A105" s="20"/>
      <c r="B105" s="132"/>
      <c r="C105" s="132"/>
      <c r="D105" s="132"/>
      <c r="E105" s="129"/>
      <c r="F105" s="149"/>
      <c r="G105" s="146"/>
      <c r="H105" s="74"/>
      <c r="I105" s="85"/>
      <c r="J105" s="169"/>
      <c r="K105" s="74"/>
      <c r="L105" s="169"/>
      <c r="M105" s="12"/>
      <c r="N105" s="169"/>
      <c r="O105" s="56"/>
      <c r="P105" s="56"/>
    </row>
    <row r="106" spans="1:16" s="3" customFormat="1" ht="12" customHeight="1">
      <c r="A106" s="20"/>
      <c r="B106" s="160">
        <v>22</v>
      </c>
      <c r="C106" s="160">
        <v>60016</v>
      </c>
      <c r="D106" s="160">
        <v>6050</v>
      </c>
      <c r="E106" s="175" t="s">
        <v>62</v>
      </c>
      <c r="F106" s="122" t="s">
        <v>43</v>
      </c>
      <c r="G106" s="112">
        <v>80000</v>
      </c>
      <c r="H106" s="34">
        <v>0</v>
      </c>
      <c r="I106" s="124">
        <v>10000</v>
      </c>
      <c r="J106" s="173"/>
      <c r="K106" s="34">
        <v>70000</v>
      </c>
      <c r="L106" s="173"/>
      <c r="M106" s="11"/>
      <c r="N106" s="173"/>
      <c r="O106" s="56"/>
      <c r="P106" s="56"/>
    </row>
    <row r="107" spans="1:16" s="3" customFormat="1" ht="9" customHeight="1">
      <c r="A107" s="20"/>
      <c r="B107" s="143"/>
      <c r="C107" s="143"/>
      <c r="D107" s="143"/>
      <c r="E107" s="128"/>
      <c r="F107" s="148"/>
      <c r="G107" s="145"/>
      <c r="H107" s="40"/>
      <c r="I107" s="125"/>
      <c r="J107" s="168"/>
      <c r="K107" s="40"/>
      <c r="L107" s="168"/>
      <c r="M107" s="86"/>
      <c r="N107" s="168"/>
      <c r="O107" s="56"/>
      <c r="P107" s="56"/>
    </row>
    <row r="108" spans="1:16" s="3" customFormat="1" ht="6.75" customHeight="1">
      <c r="A108" s="20"/>
      <c r="B108" s="161"/>
      <c r="C108" s="161"/>
      <c r="D108" s="161"/>
      <c r="E108" s="176"/>
      <c r="F108" s="123"/>
      <c r="G108" s="177"/>
      <c r="H108" s="74"/>
      <c r="I108" s="126"/>
      <c r="J108" s="174"/>
      <c r="K108" s="74"/>
      <c r="L108" s="174"/>
      <c r="M108" s="12"/>
      <c r="N108" s="174"/>
      <c r="O108" s="56"/>
      <c r="P108" s="56"/>
    </row>
    <row r="109" spans="1:16" s="3" customFormat="1" ht="11.25" customHeight="1">
      <c r="A109" s="20"/>
      <c r="B109" s="160">
        <v>23</v>
      </c>
      <c r="C109" s="160">
        <v>60016</v>
      </c>
      <c r="D109" s="160">
        <v>6050</v>
      </c>
      <c r="E109" s="175" t="s">
        <v>63</v>
      </c>
      <c r="F109" s="122" t="s">
        <v>64</v>
      </c>
      <c r="G109" s="112">
        <v>80000</v>
      </c>
      <c r="H109" s="34">
        <v>0</v>
      </c>
      <c r="I109" s="124">
        <v>10000</v>
      </c>
      <c r="J109" s="173"/>
      <c r="K109" s="34">
        <v>70000</v>
      </c>
      <c r="L109" s="173"/>
      <c r="M109" s="11"/>
      <c r="N109" s="173"/>
      <c r="O109" s="56"/>
      <c r="P109" s="56"/>
    </row>
    <row r="110" spans="1:16" s="3" customFormat="1" ht="6.75" customHeight="1">
      <c r="A110" s="20"/>
      <c r="B110" s="143"/>
      <c r="C110" s="143"/>
      <c r="D110" s="143"/>
      <c r="E110" s="128"/>
      <c r="F110" s="148"/>
      <c r="G110" s="145"/>
      <c r="H110" s="40"/>
      <c r="I110" s="125"/>
      <c r="J110" s="168"/>
      <c r="K110" s="40"/>
      <c r="L110" s="168"/>
      <c r="M110" s="86"/>
      <c r="N110" s="168"/>
      <c r="O110" s="56"/>
      <c r="P110" s="56"/>
    </row>
    <row r="111" spans="1:16" s="3" customFormat="1" ht="6" customHeight="1">
      <c r="A111" s="20"/>
      <c r="B111" s="161"/>
      <c r="C111" s="161"/>
      <c r="D111" s="161"/>
      <c r="E111" s="176"/>
      <c r="F111" s="123"/>
      <c r="G111" s="177"/>
      <c r="H111" s="74"/>
      <c r="I111" s="126"/>
      <c r="J111" s="174"/>
      <c r="K111" s="74"/>
      <c r="L111" s="174"/>
      <c r="M111" s="12"/>
      <c r="N111" s="174"/>
      <c r="O111" s="56"/>
      <c r="P111" s="56"/>
    </row>
    <row r="112" spans="1:16" s="3" customFormat="1" ht="10.5" customHeight="1">
      <c r="A112" s="20"/>
      <c r="B112" s="160">
        <v>24</v>
      </c>
      <c r="C112" s="160">
        <v>60016</v>
      </c>
      <c r="D112" s="160">
        <v>6050</v>
      </c>
      <c r="E112" s="175" t="s">
        <v>68</v>
      </c>
      <c r="F112" s="122" t="s">
        <v>64</v>
      </c>
      <c r="G112" s="112">
        <v>15050</v>
      </c>
      <c r="H112" s="34">
        <v>0</v>
      </c>
      <c r="I112" s="124">
        <v>12000</v>
      </c>
      <c r="J112" s="173"/>
      <c r="K112" s="34">
        <v>3050</v>
      </c>
      <c r="L112" s="173"/>
      <c r="M112" s="11"/>
      <c r="N112" s="173"/>
      <c r="O112" s="56"/>
      <c r="P112" s="56"/>
    </row>
    <row r="113" spans="1:16" s="3" customFormat="1" ht="6" customHeight="1">
      <c r="A113" s="20"/>
      <c r="B113" s="143"/>
      <c r="C113" s="143"/>
      <c r="D113" s="143"/>
      <c r="E113" s="128"/>
      <c r="F113" s="148"/>
      <c r="G113" s="145"/>
      <c r="H113" s="40"/>
      <c r="I113" s="125"/>
      <c r="J113" s="168"/>
      <c r="K113" s="40"/>
      <c r="L113" s="168"/>
      <c r="M113" s="86"/>
      <c r="N113" s="168"/>
      <c r="O113" s="56"/>
      <c r="P113" s="56"/>
    </row>
    <row r="114" spans="1:16" s="3" customFormat="1" ht="6" customHeight="1">
      <c r="A114" s="20"/>
      <c r="B114" s="161"/>
      <c r="C114" s="161"/>
      <c r="D114" s="161"/>
      <c r="E114" s="176"/>
      <c r="F114" s="123"/>
      <c r="G114" s="177"/>
      <c r="H114" s="74"/>
      <c r="I114" s="126"/>
      <c r="J114" s="174"/>
      <c r="K114" s="74"/>
      <c r="L114" s="174"/>
      <c r="M114" s="12"/>
      <c r="N114" s="174"/>
      <c r="O114" s="56"/>
      <c r="P114" s="56"/>
    </row>
    <row r="115" spans="1:16" s="3" customFormat="1" ht="11.25" customHeight="1">
      <c r="A115" s="20"/>
      <c r="B115" s="160">
        <v>25</v>
      </c>
      <c r="C115" s="142">
        <v>60016</v>
      </c>
      <c r="D115" s="160">
        <v>6050</v>
      </c>
      <c r="E115" s="127" t="s">
        <v>47</v>
      </c>
      <c r="F115" s="122" t="s">
        <v>43</v>
      </c>
      <c r="G115" s="112">
        <v>920000</v>
      </c>
      <c r="H115" s="34">
        <v>0</v>
      </c>
      <c r="I115" s="124">
        <v>400000</v>
      </c>
      <c r="J115" s="62"/>
      <c r="K115" s="34">
        <v>520000</v>
      </c>
      <c r="L115" s="45"/>
      <c r="M115" s="34"/>
      <c r="N115" s="45"/>
      <c r="O115" s="56"/>
      <c r="P115" s="56"/>
    </row>
    <row r="116" spans="1:16" s="3" customFormat="1" ht="6.75" customHeight="1">
      <c r="A116" s="20"/>
      <c r="B116" s="143"/>
      <c r="C116" s="143"/>
      <c r="D116" s="143"/>
      <c r="E116" s="128"/>
      <c r="F116" s="148"/>
      <c r="G116" s="145"/>
      <c r="H116" s="40"/>
      <c r="I116" s="125"/>
      <c r="J116" s="49"/>
      <c r="K116" s="40"/>
      <c r="L116" s="47"/>
      <c r="M116" s="40"/>
      <c r="N116" s="47"/>
      <c r="O116" s="56"/>
      <c r="P116" s="56"/>
    </row>
    <row r="117" spans="1:16" s="3" customFormat="1" ht="6" customHeight="1">
      <c r="A117" s="20"/>
      <c r="B117" s="161"/>
      <c r="C117" s="132"/>
      <c r="D117" s="161"/>
      <c r="E117" s="129"/>
      <c r="F117" s="123"/>
      <c r="G117" s="161"/>
      <c r="H117" s="33"/>
      <c r="I117" s="126"/>
      <c r="J117" s="44"/>
      <c r="K117" s="27"/>
      <c r="L117" s="44"/>
      <c r="M117" s="27"/>
      <c r="N117" s="44"/>
      <c r="O117" s="56"/>
      <c r="P117" s="56"/>
    </row>
    <row r="118" spans="1:16" s="3" customFormat="1" ht="6" customHeight="1">
      <c r="A118" s="20"/>
      <c r="B118" s="38"/>
      <c r="C118" s="38"/>
      <c r="D118" s="38"/>
      <c r="E118" s="64"/>
      <c r="F118" s="65"/>
      <c r="G118" s="38"/>
      <c r="H118" s="107"/>
      <c r="I118" s="77"/>
      <c r="J118" s="20"/>
      <c r="K118" s="107"/>
      <c r="L118" s="20"/>
      <c r="M118" s="107"/>
      <c r="N118" s="20"/>
      <c r="O118" s="56"/>
      <c r="P118" s="56"/>
    </row>
    <row r="119" spans="1:16" s="3" customFormat="1" ht="10.5" customHeight="1">
      <c r="A119" s="20"/>
      <c r="B119" s="142" t="s">
        <v>75</v>
      </c>
      <c r="C119" s="150" t="s">
        <v>3</v>
      </c>
      <c r="D119" s="157" t="s">
        <v>4</v>
      </c>
      <c r="E119" s="133" t="s">
        <v>5</v>
      </c>
      <c r="F119" s="147" t="s">
        <v>8</v>
      </c>
      <c r="G119" s="150" t="s">
        <v>9</v>
      </c>
      <c r="H119" s="151" t="s">
        <v>17</v>
      </c>
      <c r="I119" s="152"/>
      <c r="J119" s="152"/>
      <c r="K119" s="152"/>
      <c r="L119" s="152"/>
      <c r="M119" s="152"/>
      <c r="N119" s="153"/>
      <c r="O119" s="56"/>
      <c r="P119" s="56"/>
    </row>
    <row r="120" spans="1:16" s="3" customFormat="1" ht="10.5" customHeight="1">
      <c r="A120" s="20"/>
      <c r="B120" s="143"/>
      <c r="C120" s="150"/>
      <c r="D120" s="158"/>
      <c r="E120" s="134"/>
      <c r="F120" s="148"/>
      <c r="G120" s="150"/>
      <c r="H120" s="154">
        <v>2009</v>
      </c>
      <c r="I120" s="155"/>
      <c r="J120" s="156"/>
      <c r="K120" s="154">
        <v>2010</v>
      </c>
      <c r="L120" s="156"/>
      <c r="M120" s="154">
        <v>2011</v>
      </c>
      <c r="N120" s="156"/>
      <c r="O120" s="56"/>
      <c r="P120" s="56"/>
    </row>
    <row r="121" spans="1:16" s="3" customFormat="1" ht="11.25" customHeight="1">
      <c r="A121" s="20"/>
      <c r="B121" s="143"/>
      <c r="C121" s="150"/>
      <c r="D121" s="158"/>
      <c r="E121" s="135" t="s">
        <v>10</v>
      </c>
      <c r="F121" s="148"/>
      <c r="G121" s="150"/>
      <c r="H121" s="5" t="s">
        <v>7</v>
      </c>
      <c r="I121" s="147" t="s">
        <v>69</v>
      </c>
      <c r="J121" s="150" t="s">
        <v>6</v>
      </c>
      <c r="K121" s="5" t="s">
        <v>7</v>
      </c>
      <c r="L121" s="150" t="s">
        <v>6</v>
      </c>
      <c r="M121" s="5" t="s">
        <v>7</v>
      </c>
      <c r="N121" s="150" t="s">
        <v>6</v>
      </c>
      <c r="O121" s="56"/>
      <c r="P121" s="56"/>
    </row>
    <row r="122" spans="1:16" s="3" customFormat="1" ht="11.25" customHeight="1">
      <c r="A122" s="20"/>
      <c r="B122" s="143"/>
      <c r="C122" s="150"/>
      <c r="D122" s="158"/>
      <c r="E122" s="136"/>
      <c r="F122" s="148"/>
      <c r="G122" s="150"/>
      <c r="H122" s="5" t="s">
        <v>74</v>
      </c>
      <c r="I122" s="148"/>
      <c r="J122" s="150"/>
      <c r="K122" s="5" t="s">
        <v>74</v>
      </c>
      <c r="L122" s="150"/>
      <c r="M122" s="5" t="s">
        <v>74</v>
      </c>
      <c r="N122" s="150"/>
      <c r="O122" s="56"/>
      <c r="P122" s="56"/>
    </row>
    <row r="123" spans="1:16" s="3" customFormat="1" ht="11.25" customHeight="1">
      <c r="A123" s="20"/>
      <c r="B123" s="132"/>
      <c r="C123" s="150"/>
      <c r="D123" s="159"/>
      <c r="E123" s="149"/>
      <c r="F123" s="149"/>
      <c r="G123" s="150"/>
      <c r="H123" s="5" t="s">
        <v>73</v>
      </c>
      <c r="I123" s="148"/>
      <c r="J123" s="150"/>
      <c r="K123" s="5" t="s">
        <v>73</v>
      </c>
      <c r="L123" s="150"/>
      <c r="M123" s="5" t="s">
        <v>73</v>
      </c>
      <c r="N123" s="150"/>
      <c r="O123" s="56"/>
      <c r="P123" s="56"/>
    </row>
    <row r="124" spans="1:16" s="3" customFormat="1" ht="10.5" customHeight="1">
      <c r="A124" s="20"/>
      <c r="B124" s="160">
        <v>26</v>
      </c>
      <c r="C124" s="142">
        <v>60016</v>
      </c>
      <c r="D124" s="160">
        <v>6050</v>
      </c>
      <c r="E124" s="127" t="s">
        <v>65</v>
      </c>
      <c r="F124" s="122" t="s">
        <v>43</v>
      </c>
      <c r="G124" s="112">
        <v>962000</v>
      </c>
      <c r="H124" s="34">
        <v>0</v>
      </c>
      <c r="I124" s="124">
        <v>12000</v>
      </c>
      <c r="J124" s="49"/>
      <c r="K124" s="34">
        <v>950000</v>
      </c>
      <c r="L124" s="47"/>
      <c r="M124" s="43"/>
      <c r="N124" s="47"/>
      <c r="O124" s="56"/>
      <c r="P124" s="56"/>
    </row>
    <row r="125" spans="1:16" s="3" customFormat="1" ht="8.25" customHeight="1">
      <c r="A125" s="20"/>
      <c r="B125" s="143"/>
      <c r="C125" s="143"/>
      <c r="D125" s="143"/>
      <c r="E125" s="128"/>
      <c r="F125" s="148"/>
      <c r="G125" s="145"/>
      <c r="H125" s="40"/>
      <c r="I125" s="125"/>
      <c r="J125" s="49"/>
      <c r="K125" s="72"/>
      <c r="L125" s="47"/>
      <c r="M125" s="100"/>
      <c r="N125" s="47"/>
      <c r="O125" s="56"/>
      <c r="P125" s="56"/>
    </row>
    <row r="126" spans="1:16" s="3" customFormat="1" ht="6" customHeight="1">
      <c r="A126" s="20"/>
      <c r="B126" s="161"/>
      <c r="C126" s="132"/>
      <c r="D126" s="161"/>
      <c r="E126" s="129"/>
      <c r="F126" s="123"/>
      <c r="G126" s="161"/>
      <c r="H126" s="61"/>
      <c r="I126" s="126"/>
      <c r="J126" s="47"/>
      <c r="K126" s="61"/>
      <c r="L126" s="47"/>
      <c r="M126" s="61"/>
      <c r="N126" s="47"/>
      <c r="O126" s="56"/>
      <c r="P126" s="56"/>
    </row>
    <row r="127" spans="1:16" s="3" customFormat="1" ht="10.5" customHeight="1">
      <c r="A127" s="20"/>
      <c r="B127" s="160">
        <v>27</v>
      </c>
      <c r="C127" s="142">
        <v>60016</v>
      </c>
      <c r="D127" s="142">
        <v>6050</v>
      </c>
      <c r="E127" s="127" t="s">
        <v>81</v>
      </c>
      <c r="F127" s="147" t="s">
        <v>43</v>
      </c>
      <c r="G127" s="144">
        <v>5100000</v>
      </c>
      <c r="H127" s="34"/>
      <c r="I127" s="124">
        <v>255000</v>
      </c>
      <c r="J127" s="167"/>
      <c r="K127" s="34">
        <v>2425000</v>
      </c>
      <c r="L127" s="167">
        <v>2420000</v>
      </c>
      <c r="M127" s="11"/>
      <c r="N127" s="167"/>
      <c r="O127" s="56"/>
      <c r="P127" s="56"/>
    </row>
    <row r="128" spans="1:16" s="3" customFormat="1" ht="7.5" customHeight="1">
      <c r="A128" s="20"/>
      <c r="B128" s="143"/>
      <c r="C128" s="143"/>
      <c r="D128" s="143"/>
      <c r="E128" s="128"/>
      <c r="F128" s="148"/>
      <c r="G128" s="145"/>
      <c r="H128" s="40"/>
      <c r="I128" s="125"/>
      <c r="J128" s="168"/>
      <c r="K128" s="40"/>
      <c r="L128" s="168"/>
      <c r="M128" s="86"/>
      <c r="N128" s="168"/>
      <c r="O128" s="56"/>
      <c r="P128" s="56"/>
    </row>
    <row r="129" spans="1:16" s="3" customFormat="1" ht="6" customHeight="1">
      <c r="A129" s="20"/>
      <c r="B129" s="161"/>
      <c r="C129" s="143"/>
      <c r="D129" s="132"/>
      <c r="E129" s="128"/>
      <c r="F129" s="148"/>
      <c r="G129" s="145"/>
      <c r="H129" s="71"/>
      <c r="I129" s="126"/>
      <c r="J129" s="168"/>
      <c r="K129" s="55"/>
      <c r="L129" s="168"/>
      <c r="M129" s="55"/>
      <c r="N129" s="168"/>
      <c r="O129" s="56"/>
      <c r="P129" s="56"/>
    </row>
    <row r="130" spans="1:16" s="3" customFormat="1" ht="11.25" customHeight="1">
      <c r="A130" s="20"/>
      <c r="B130" s="160">
        <v>28</v>
      </c>
      <c r="C130" s="142">
        <v>60016</v>
      </c>
      <c r="D130" s="142">
        <v>6050</v>
      </c>
      <c r="E130" s="127" t="s">
        <v>60</v>
      </c>
      <c r="F130" s="147" t="s">
        <v>43</v>
      </c>
      <c r="G130" s="144">
        <v>100000</v>
      </c>
      <c r="H130" s="34">
        <v>1000</v>
      </c>
      <c r="I130" s="39"/>
      <c r="J130" s="167"/>
      <c r="K130" s="34">
        <v>99000</v>
      </c>
      <c r="L130" s="167"/>
      <c r="M130" s="11"/>
      <c r="N130" s="167"/>
      <c r="O130" s="56"/>
      <c r="P130" s="56"/>
    </row>
    <row r="131" spans="1:16" s="3" customFormat="1" ht="6.75" customHeight="1">
      <c r="A131" s="20"/>
      <c r="B131" s="143"/>
      <c r="C131" s="143"/>
      <c r="D131" s="143"/>
      <c r="E131" s="128"/>
      <c r="F131" s="148"/>
      <c r="G131" s="145"/>
      <c r="H131" s="40"/>
      <c r="I131" s="40"/>
      <c r="J131" s="168"/>
      <c r="K131" s="40"/>
      <c r="L131" s="168"/>
      <c r="M131" s="86"/>
      <c r="N131" s="168"/>
      <c r="O131" s="56"/>
      <c r="P131" s="56"/>
    </row>
    <row r="132" spans="1:16" s="3" customFormat="1" ht="6" customHeight="1">
      <c r="A132" s="20"/>
      <c r="B132" s="161"/>
      <c r="C132" s="143"/>
      <c r="D132" s="143"/>
      <c r="E132" s="128"/>
      <c r="F132" s="148"/>
      <c r="G132" s="145"/>
      <c r="H132" s="71"/>
      <c r="I132" s="40"/>
      <c r="J132" s="168"/>
      <c r="K132" s="55"/>
      <c r="L132" s="168"/>
      <c r="M132" s="55"/>
      <c r="N132" s="168"/>
      <c r="O132" s="56"/>
      <c r="P132" s="56"/>
    </row>
    <row r="133" spans="1:16" s="3" customFormat="1" ht="9.75" customHeight="1">
      <c r="A133" s="20"/>
      <c r="B133" s="8"/>
      <c r="C133" s="162"/>
      <c r="D133" s="8"/>
      <c r="E133" s="179" t="s">
        <v>12</v>
      </c>
      <c r="F133" s="162" t="s">
        <v>30</v>
      </c>
      <c r="G133" s="113">
        <f>SUM(G136:G153)</f>
        <v>13034612</v>
      </c>
      <c r="H133" s="14">
        <f>SUM(H136:H153)</f>
        <v>4219240</v>
      </c>
      <c r="I133" s="87">
        <f>I136+I139</f>
        <v>685000</v>
      </c>
      <c r="J133" s="59"/>
      <c r="K133" s="14">
        <f>SUM(K136:K153)</f>
        <v>6891544</v>
      </c>
      <c r="L133" s="209"/>
      <c r="M133" s="14">
        <f>SUM(M136:M153)</f>
        <v>1000000</v>
      </c>
      <c r="N133" s="209"/>
      <c r="O133" s="56"/>
      <c r="P133" s="56"/>
    </row>
    <row r="134" spans="1:16" s="3" customFormat="1" ht="9.75" customHeight="1">
      <c r="A134" s="20"/>
      <c r="B134" s="101"/>
      <c r="C134" s="163"/>
      <c r="D134" s="102"/>
      <c r="E134" s="180"/>
      <c r="F134" s="163"/>
      <c r="G134" s="114"/>
      <c r="H134" s="96"/>
      <c r="I134" s="94"/>
      <c r="J134" s="103"/>
      <c r="K134" s="96"/>
      <c r="L134" s="210"/>
      <c r="M134" s="96"/>
      <c r="N134" s="210"/>
      <c r="O134" s="56"/>
      <c r="P134" s="56"/>
    </row>
    <row r="135" spans="1:16" s="3" customFormat="1" ht="6.75" customHeight="1">
      <c r="A135" s="20"/>
      <c r="B135" s="9"/>
      <c r="C135" s="164"/>
      <c r="D135" s="10"/>
      <c r="E135" s="181"/>
      <c r="F135" s="164"/>
      <c r="G135" s="115"/>
      <c r="H135" s="104"/>
      <c r="I135" s="28"/>
      <c r="J135" s="60"/>
      <c r="K135" s="104"/>
      <c r="L135" s="211"/>
      <c r="M135" s="104"/>
      <c r="N135" s="211"/>
      <c r="O135" s="56"/>
      <c r="P135" s="56"/>
    </row>
    <row r="136" spans="1:16" s="3" customFormat="1" ht="11.25" customHeight="1">
      <c r="A136" s="20"/>
      <c r="B136" s="160">
        <v>29</v>
      </c>
      <c r="C136" s="160">
        <v>70005</v>
      </c>
      <c r="D136" s="160">
        <v>6050</v>
      </c>
      <c r="E136" s="127" t="s">
        <v>28</v>
      </c>
      <c r="F136" s="122" t="s">
        <v>24</v>
      </c>
      <c r="G136" s="112">
        <v>824000</v>
      </c>
      <c r="H136" s="34">
        <v>279240</v>
      </c>
      <c r="I136" s="124">
        <v>535000</v>
      </c>
      <c r="J136" s="49"/>
      <c r="K136" s="34"/>
      <c r="L136" s="47"/>
      <c r="M136" s="34"/>
      <c r="N136" s="47"/>
      <c r="O136" s="56"/>
      <c r="P136" s="56"/>
    </row>
    <row r="137" spans="1:16" s="3" customFormat="1" ht="8.25" customHeight="1">
      <c r="A137" s="20"/>
      <c r="B137" s="143"/>
      <c r="C137" s="143"/>
      <c r="D137" s="143"/>
      <c r="E137" s="128"/>
      <c r="F137" s="148"/>
      <c r="G137" s="145"/>
      <c r="H137" s="72"/>
      <c r="I137" s="125"/>
      <c r="J137" s="49"/>
      <c r="K137" s="72"/>
      <c r="L137" s="47"/>
      <c r="M137" s="72"/>
      <c r="N137" s="47"/>
      <c r="O137" s="56"/>
      <c r="P137" s="56"/>
    </row>
    <row r="138" spans="1:16" s="3" customFormat="1" ht="6.75" customHeight="1">
      <c r="A138" s="20"/>
      <c r="B138" s="161"/>
      <c r="C138" s="161"/>
      <c r="D138" s="161"/>
      <c r="E138" s="129"/>
      <c r="F138" s="123"/>
      <c r="G138" s="161"/>
      <c r="H138" s="61"/>
      <c r="I138" s="126"/>
      <c r="J138" s="47"/>
      <c r="K138" s="61"/>
      <c r="L138" s="47"/>
      <c r="M138" s="100"/>
      <c r="N138" s="47"/>
      <c r="O138" s="56"/>
      <c r="P138" s="56"/>
    </row>
    <row r="139" spans="1:16" s="3" customFormat="1" ht="14.25" customHeight="1">
      <c r="A139" s="20"/>
      <c r="B139" s="160">
        <v>30</v>
      </c>
      <c r="C139" s="160">
        <v>70005</v>
      </c>
      <c r="D139" s="160">
        <v>6050</v>
      </c>
      <c r="E139" s="175" t="s">
        <v>21</v>
      </c>
      <c r="F139" s="122" t="s">
        <v>41</v>
      </c>
      <c r="G139" s="112">
        <v>2550000</v>
      </c>
      <c r="H139" s="34">
        <v>0</v>
      </c>
      <c r="I139" s="124">
        <v>150000</v>
      </c>
      <c r="J139" s="62"/>
      <c r="K139" s="34">
        <v>1400000</v>
      </c>
      <c r="L139" s="45"/>
      <c r="M139" s="34">
        <v>1000000</v>
      </c>
      <c r="N139" s="45"/>
      <c r="O139" s="56"/>
      <c r="P139" s="56" t="e">
        <f>#REF!-O139</f>
        <v>#REF!</v>
      </c>
    </row>
    <row r="140" spans="1:16" s="3" customFormat="1" ht="6" customHeight="1">
      <c r="A140" s="20"/>
      <c r="B140" s="143"/>
      <c r="C140" s="143"/>
      <c r="D140" s="143"/>
      <c r="E140" s="128"/>
      <c r="F140" s="148"/>
      <c r="G140" s="145"/>
      <c r="H140" s="40"/>
      <c r="I140" s="125"/>
      <c r="J140" s="49"/>
      <c r="K140" s="72"/>
      <c r="L140" s="47"/>
      <c r="M140" s="72"/>
      <c r="N140" s="47"/>
      <c r="O140" s="56"/>
      <c r="P140" s="56"/>
    </row>
    <row r="141" spans="1:16" s="3" customFormat="1" ht="9.75" customHeight="1">
      <c r="A141" s="20"/>
      <c r="B141" s="161"/>
      <c r="C141" s="161"/>
      <c r="D141" s="161"/>
      <c r="E141" s="176"/>
      <c r="F141" s="123"/>
      <c r="G141" s="161"/>
      <c r="H141" s="33"/>
      <c r="I141" s="126"/>
      <c r="J141" s="47"/>
      <c r="K141" s="61"/>
      <c r="L141" s="47"/>
      <c r="M141" s="61"/>
      <c r="N141" s="47"/>
      <c r="O141" s="56">
        <f>N139+N141+M139+M141+L139+L141+K139+K141+J139+J141+H139+H141</f>
        <v>2400000</v>
      </c>
      <c r="P141" s="56">
        <f>G139-O141</f>
        <v>150000</v>
      </c>
    </row>
    <row r="142" spans="1:16" s="3" customFormat="1" ht="12.75" customHeight="1">
      <c r="A142" s="20"/>
      <c r="B142" s="160">
        <v>31</v>
      </c>
      <c r="C142" s="142">
        <v>75023</v>
      </c>
      <c r="D142" s="160">
        <v>6050</v>
      </c>
      <c r="E142" s="127" t="s">
        <v>23</v>
      </c>
      <c r="F142" s="147" t="s">
        <v>20</v>
      </c>
      <c r="G142" s="144">
        <v>7544074</v>
      </c>
      <c r="H142" s="34">
        <v>2950000</v>
      </c>
      <c r="I142" s="39"/>
      <c r="J142" s="45"/>
      <c r="K142" s="34">
        <v>4457144</v>
      </c>
      <c r="L142" s="45"/>
      <c r="M142" s="34"/>
      <c r="N142" s="45"/>
      <c r="O142" s="56"/>
      <c r="P142" s="56" t="e">
        <f>#REF!-O142</f>
        <v>#REF!</v>
      </c>
    </row>
    <row r="143" spans="1:16" s="3" customFormat="1" ht="6" customHeight="1">
      <c r="A143" s="20"/>
      <c r="B143" s="143"/>
      <c r="C143" s="143"/>
      <c r="D143" s="143"/>
      <c r="E143" s="128"/>
      <c r="F143" s="148"/>
      <c r="G143" s="145"/>
      <c r="H143" s="40"/>
      <c r="I143" s="40"/>
      <c r="J143" s="47"/>
      <c r="K143" s="72"/>
      <c r="L143" s="47"/>
      <c r="M143" s="72"/>
      <c r="N143" s="47"/>
      <c r="O143" s="56"/>
      <c r="P143" s="56"/>
    </row>
    <row r="144" spans="1:16" s="3" customFormat="1" ht="6" customHeight="1">
      <c r="A144" s="20"/>
      <c r="B144" s="161"/>
      <c r="C144" s="132"/>
      <c r="D144" s="161"/>
      <c r="E144" s="129"/>
      <c r="F144" s="149"/>
      <c r="G144" s="146"/>
      <c r="H144" s="33"/>
      <c r="I144" s="27"/>
      <c r="J144" s="44"/>
      <c r="K144" s="33"/>
      <c r="L144" s="44"/>
      <c r="M144" s="33"/>
      <c r="N144" s="44"/>
      <c r="O144" s="56">
        <f>N142+N144+M142+M144+L142+L144+K142+K144+J142+J144+H142+H144</f>
        <v>7407144</v>
      </c>
      <c r="P144" s="56">
        <f>G142-O144</f>
        <v>136930</v>
      </c>
    </row>
    <row r="145" spans="1:16" s="3" customFormat="1" ht="9.75" customHeight="1">
      <c r="A145" s="20"/>
      <c r="B145" s="160">
        <v>32</v>
      </c>
      <c r="C145" s="142">
        <v>92109</v>
      </c>
      <c r="D145" s="160">
        <v>6050</v>
      </c>
      <c r="E145" s="127" t="s">
        <v>44</v>
      </c>
      <c r="F145" s="147" t="s">
        <v>24</v>
      </c>
      <c r="G145" s="144">
        <v>873708</v>
      </c>
      <c r="H145" s="34">
        <v>820000</v>
      </c>
      <c r="I145" s="39"/>
      <c r="J145" s="45"/>
      <c r="K145" s="43"/>
      <c r="L145" s="45"/>
      <c r="M145" s="43"/>
      <c r="N145" s="45"/>
      <c r="O145" s="56"/>
      <c r="P145" s="56"/>
    </row>
    <row r="146" spans="1:16" s="3" customFormat="1" ht="6" customHeight="1">
      <c r="A146" s="20"/>
      <c r="B146" s="143"/>
      <c r="C146" s="143"/>
      <c r="D146" s="143"/>
      <c r="E146" s="128"/>
      <c r="F146" s="148"/>
      <c r="G146" s="145"/>
      <c r="H146" s="40"/>
      <c r="I146" s="40"/>
      <c r="J146" s="47"/>
      <c r="K146" s="35"/>
      <c r="L146" s="47"/>
      <c r="M146" s="35"/>
      <c r="N146" s="47"/>
      <c r="O146" s="56"/>
      <c r="P146" s="56"/>
    </row>
    <row r="147" spans="1:16" s="3" customFormat="1" ht="6" customHeight="1">
      <c r="A147" s="20"/>
      <c r="B147" s="161"/>
      <c r="C147" s="143"/>
      <c r="D147" s="161"/>
      <c r="E147" s="128"/>
      <c r="F147" s="148"/>
      <c r="G147" s="145"/>
      <c r="H147" s="33"/>
      <c r="I147" s="27"/>
      <c r="J147" s="44"/>
      <c r="K147" s="33"/>
      <c r="L147" s="44"/>
      <c r="M147" s="33"/>
      <c r="N147" s="44"/>
      <c r="O147" s="56"/>
      <c r="P147" s="56"/>
    </row>
    <row r="148" spans="1:16" s="3" customFormat="1" ht="12.75" customHeight="1">
      <c r="A148" s="20"/>
      <c r="B148" s="160">
        <v>33</v>
      </c>
      <c r="C148" s="142">
        <v>92109</v>
      </c>
      <c r="D148" s="160">
        <v>6050</v>
      </c>
      <c r="E148" s="127" t="s">
        <v>70</v>
      </c>
      <c r="F148" s="147" t="s">
        <v>43</v>
      </c>
      <c r="G148" s="144">
        <v>100000</v>
      </c>
      <c r="H148" s="34">
        <v>70000</v>
      </c>
      <c r="I148" s="39"/>
      <c r="J148" s="45"/>
      <c r="K148" s="34">
        <v>30000</v>
      </c>
      <c r="L148" s="45"/>
      <c r="M148" s="43"/>
      <c r="N148" s="45"/>
      <c r="O148" s="56"/>
      <c r="P148" s="56"/>
    </row>
    <row r="149" spans="1:16" s="3" customFormat="1" ht="6" customHeight="1">
      <c r="A149" s="20"/>
      <c r="B149" s="143"/>
      <c r="C149" s="143"/>
      <c r="D149" s="143"/>
      <c r="E149" s="128"/>
      <c r="F149" s="148"/>
      <c r="G149" s="145"/>
      <c r="H149" s="40"/>
      <c r="I149" s="40"/>
      <c r="J149" s="47"/>
      <c r="K149" s="40"/>
      <c r="L149" s="47"/>
      <c r="M149" s="35"/>
      <c r="N149" s="47"/>
      <c r="O149" s="56"/>
      <c r="P149" s="56"/>
    </row>
    <row r="150" spans="1:16" s="3" customFormat="1" ht="6" customHeight="1">
      <c r="A150" s="20"/>
      <c r="B150" s="161"/>
      <c r="C150" s="132"/>
      <c r="D150" s="161"/>
      <c r="E150" s="129"/>
      <c r="F150" s="149"/>
      <c r="G150" s="146"/>
      <c r="H150" s="33"/>
      <c r="I150" s="27"/>
      <c r="J150" s="44"/>
      <c r="K150" s="33"/>
      <c r="L150" s="44"/>
      <c r="M150" s="33"/>
      <c r="N150" s="44"/>
      <c r="O150" s="56"/>
      <c r="P150" s="56"/>
    </row>
    <row r="151" spans="1:16" s="3" customFormat="1" ht="12" customHeight="1">
      <c r="A151" s="20"/>
      <c r="B151" s="160">
        <v>34</v>
      </c>
      <c r="C151" s="142">
        <v>92109</v>
      </c>
      <c r="D151" s="160">
        <v>6050</v>
      </c>
      <c r="E151" s="127" t="s">
        <v>38</v>
      </c>
      <c r="F151" s="147" t="s">
        <v>19</v>
      </c>
      <c r="G151" s="144">
        <v>1142830</v>
      </c>
      <c r="H151" s="34">
        <v>100000</v>
      </c>
      <c r="I151" s="39"/>
      <c r="J151" s="45"/>
      <c r="K151" s="34">
        <v>1004400</v>
      </c>
      <c r="L151" s="45"/>
      <c r="M151" s="43"/>
      <c r="N151" s="45"/>
      <c r="O151" s="56"/>
      <c r="P151" s="56"/>
    </row>
    <row r="152" spans="1:16" s="3" customFormat="1" ht="6" customHeight="1">
      <c r="A152" s="20"/>
      <c r="B152" s="143"/>
      <c r="C152" s="143"/>
      <c r="D152" s="143"/>
      <c r="E152" s="128"/>
      <c r="F152" s="148"/>
      <c r="G152" s="145"/>
      <c r="H152" s="40"/>
      <c r="I152" s="40"/>
      <c r="J152" s="47"/>
      <c r="K152" s="40"/>
      <c r="L152" s="47"/>
      <c r="M152" s="35"/>
      <c r="N152" s="47"/>
      <c r="O152" s="56"/>
      <c r="P152" s="56"/>
    </row>
    <row r="153" spans="1:16" s="3" customFormat="1" ht="6" customHeight="1">
      <c r="A153" s="20"/>
      <c r="B153" s="161"/>
      <c r="C153" s="132"/>
      <c r="D153" s="161"/>
      <c r="E153" s="129"/>
      <c r="F153" s="149"/>
      <c r="G153" s="146"/>
      <c r="H153" s="33"/>
      <c r="I153" s="27"/>
      <c r="J153" s="44"/>
      <c r="K153" s="33"/>
      <c r="L153" s="44"/>
      <c r="M153" s="33"/>
      <c r="N153" s="44"/>
      <c r="O153" s="56"/>
      <c r="P153" s="56"/>
    </row>
    <row r="154" spans="2:16" s="3" customFormat="1" ht="12.75" customHeight="1">
      <c r="B154" s="50"/>
      <c r="C154" s="162"/>
      <c r="D154" s="8"/>
      <c r="E154" s="179" t="s">
        <v>52</v>
      </c>
      <c r="F154" s="197" t="s">
        <v>55</v>
      </c>
      <c r="G154" s="113">
        <f>SUM(G157:G186)</f>
        <v>96239854</v>
      </c>
      <c r="H154" s="14">
        <f>H157+H160+H169+H181</f>
        <v>5134140</v>
      </c>
      <c r="I154" s="83">
        <f>SUM(I157:I186)</f>
        <v>3265500</v>
      </c>
      <c r="J154" s="194">
        <f>SUM(J157:J183)</f>
        <v>5716000</v>
      </c>
      <c r="K154" s="14">
        <f>K166+K181+K184</f>
        <v>10962000</v>
      </c>
      <c r="L154" s="194">
        <f>L163+L181</f>
        <v>500000</v>
      </c>
      <c r="M154" s="14">
        <f>M166</f>
        <v>8000000</v>
      </c>
      <c r="N154" s="194">
        <f>N163</f>
        <v>0</v>
      </c>
      <c r="O154" s="56">
        <f>G157-O157</f>
        <v>64910</v>
      </c>
      <c r="P154" s="56"/>
    </row>
    <row r="155" spans="2:16" s="3" customFormat="1" ht="8.25" customHeight="1">
      <c r="B155" s="101"/>
      <c r="C155" s="163"/>
      <c r="D155" s="102"/>
      <c r="E155" s="180"/>
      <c r="F155" s="198"/>
      <c r="G155" s="114"/>
      <c r="H155" s="95"/>
      <c r="I155" s="95"/>
      <c r="J155" s="195"/>
      <c r="K155" s="95"/>
      <c r="L155" s="195"/>
      <c r="M155" s="95"/>
      <c r="N155" s="195"/>
      <c r="O155" s="56"/>
      <c r="P155" s="56"/>
    </row>
    <row r="156" spans="2:16" s="3" customFormat="1" ht="11.25" customHeight="1">
      <c r="B156" s="9"/>
      <c r="C156" s="164"/>
      <c r="D156" s="10"/>
      <c r="E156" s="181"/>
      <c r="F156" s="199"/>
      <c r="G156" s="115"/>
      <c r="H156" s="15">
        <f>H159</f>
        <v>1534000</v>
      </c>
      <c r="I156" s="80"/>
      <c r="J156" s="196"/>
      <c r="K156" s="15"/>
      <c r="L156" s="196"/>
      <c r="M156" s="15"/>
      <c r="N156" s="196"/>
      <c r="O156" s="56"/>
      <c r="P156" s="56"/>
    </row>
    <row r="157" spans="2:16" s="3" customFormat="1" ht="11.25" customHeight="1">
      <c r="B157" s="165">
        <v>35</v>
      </c>
      <c r="C157" s="142">
        <v>92601</v>
      </c>
      <c r="D157" s="142">
        <v>6050</v>
      </c>
      <c r="E157" s="127" t="s">
        <v>31</v>
      </c>
      <c r="F157" s="147" t="s">
        <v>14</v>
      </c>
      <c r="G157" s="144">
        <v>2354550</v>
      </c>
      <c r="H157" s="11">
        <v>89640</v>
      </c>
      <c r="I157" s="17"/>
      <c r="J157" s="139">
        <v>666000</v>
      </c>
      <c r="K157" s="11"/>
      <c r="L157" s="167"/>
      <c r="M157" s="11"/>
      <c r="N157" s="45"/>
      <c r="O157" s="56">
        <f>H157+H159+J157</f>
        <v>2289640</v>
      </c>
      <c r="P157" s="56"/>
    </row>
    <row r="158" spans="2:16" s="3" customFormat="1" ht="6.75" customHeight="1">
      <c r="B158" s="130"/>
      <c r="C158" s="143"/>
      <c r="D158" s="143"/>
      <c r="E158" s="128"/>
      <c r="F158" s="148"/>
      <c r="G158" s="145"/>
      <c r="H158" s="86"/>
      <c r="I158" s="86"/>
      <c r="J158" s="140"/>
      <c r="K158" s="70"/>
      <c r="L158" s="168"/>
      <c r="M158" s="70"/>
      <c r="N158" s="47"/>
      <c r="O158" s="56"/>
      <c r="P158" s="56"/>
    </row>
    <row r="159" spans="2:16" s="3" customFormat="1" ht="10.5" customHeight="1">
      <c r="B159" s="131"/>
      <c r="C159" s="132"/>
      <c r="D159" s="143"/>
      <c r="E159" s="128"/>
      <c r="F159" s="148"/>
      <c r="G159" s="145"/>
      <c r="H159" s="55">
        <v>1534000</v>
      </c>
      <c r="I159" s="86"/>
      <c r="J159" s="140"/>
      <c r="K159" s="12"/>
      <c r="L159" s="168"/>
      <c r="M159" s="12"/>
      <c r="N159" s="47"/>
      <c r="O159" s="56"/>
      <c r="P159" s="56"/>
    </row>
    <row r="160" spans="2:16" s="3" customFormat="1" ht="10.5" customHeight="1">
      <c r="B160" s="142">
        <v>36</v>
      </c>
      <c r="C160" s="142">
        <v>80101</v>
      </c>
      <c r="D160" s="160">
        <v>6050</v>
      </c>
      <c r="E160" s="127" t="s">
        <v>76</v>
      </c>
      <c r="F160" s="147" t="s">
        <v>55</v>
      </c>
      <c r="G160" s="144">
        <v>3057416</v>
      </c>
      <c r="H160" s="11">
        <v>644500</v>
      </c>
      <c r="I160" s="167">
        <v>855500</v>
      </c>
      <c r="J160" s="11">
        <v>500000</v>
      </c>
      <c r="K160" s="11"/>
      <c r="L160" s="167">
        <v>15000000</v>
      </c>
      <c r="M160" s="11"/>
      <c r="N160" s="167">
        <v>17000000</v>
      </c>
      <c r="O160" s="56"/>
      <c r="P160" s="56"/>
    </row>
    <row r="161" spans="2:16" s="3" customFormat="1" ht="9" customHeight="1">
      <c r="B161" s="143"/>
      <c r="C161" s="143"/>
      <c r="D161" s="143"/>
      <c r="E161" s="128"/>
      <c r="F161" s="148"/>
      <c r="G161" s="145"/>
      <c r="H161" s="70"/>
      <c r="I161" s="168"/>
      <c r="J161" s="86"/>
      <c r="K161" s="70"/>
      <c r="L161" s="168"/>
      <c r="M161" s="70"/>
      <c r="N161" s="168"/>
      <c r="O161" s="56"/>
      <c r="P161" s="56"/>
    </row>
    <row r="162" spans="2:16" s="3" customFormat="1" ht="6.75" customHeight="1">
      <c r="B162" s="143"/>
      <c r="C162" s="143"/>
      <c r="D162" s="161"/>
      <c r="E162" s="128"/>
      <c r="F162" s="148"/>
      <c r="G162" s="146"/>
      <c r="H162" s="12"/>
      <c r="I162" s="166"/>
      <c r="J162" s="16"/>
      <c r="K162" s="12"/>
      <c r="L162" s="169"/>
      <c r="M162" s="12"/>
      <c r="N162" s="169"/>
      <c r="O162" s="56"/>
      <c r="P162" s="56"/>
    </row>
    <row r="163" spans="2:16" s="3" customFormat="1" ht="10.5" customHeight="1">
      <c r="B163" s="143"/>
      <c r="C163" s="143"/>
      <c r="D163" s="142">
        <v>6058</v>
      </c>
      <c r="E163" s="128"/>
      <c r="F163" s="148"/>
      <c r="G163" s="144">
        <v>52000000</v>
      </c>
      <c r="H163" s="11"/>
      <c r="I163" s="167"/>
      <c r="J163" s="11"/>
      <c r="K163" s="11"/>
      <c r="L163" s="167"/>
      <c r="M163" s="11"/>
      <c r="N163" s="167"/>
      <c r="O163" s="56"/>
      <c r="P163" s="56"/>
    </row>
    <row r="164" spans="2:16" s="3" customFormat="1" ht="7.5" customHeight="1">
      <c r="B164" s="143"/>
      <c r="C164" s="143"/>
      <c r="D164" s="143"/>
      <c r="E164" s="128"/>
      <c r="F164" s="148"/>
      <c r="G164" s="145"/>
      <c r="H164" s="86"/>
      <c r="I164" s="168"/>
      <c r="J164" s="86"/>
      <c r="K164" s="86"/>
      <c r="L164" s="168"/>
      <c r="M164" s="86"/>
      <c r="N164" s="168"/>
      <c r="O164" s="56"/>
      <c r="P164" s="56"/>
    </row>
    <row r="165" spans="2:16" s="3" customFormat="1" ht="10.5" customHeight="1">
      <c r="B165" s="143"/>
      <c r="C165" s="143"/>
      <c r="D165" s="132"/>
      <c r="E165" s="128"/>
      <c r="F165" s="148"/>
      <c r="G165" s="146"/>
      <c r="H165" s="12"/>
      <c r="I165" s="169"/>
      <c r="J165" s="12"/>
      <c r="K165" s="12"/>
      <c r="L165" s="169"/>
      <c r="M165" s="12"/>
      <c r="N165" s="169"/>
      <c r="O165" s="56"/>
      <c r="P165" s="56"/>
    </row>
    <row r="166" spans="2:16" s="3" customFormat="1" ht="10.5" customHeight="1">
      <c r="B166" s="143"/>
      <c r="C166" s="143"/>
      <c r="D166" s="142">
        <v>6059</v>
      </c>
      <c r="E166" s="128"/>
      <c r="F166" s="148"/>
      <c r="G166" s="144">
        <v>21000000</v>
      </c>
      <c r="H166" s="86"/>
      <c r="I166" s="88"/>
      <c r="J166" s="86"/>
      <c r="K166" s="86">
        <v>6000000</v>
      </c>
      <c r="L166" s="88"/>
      <c r="M166" s="86">
        <v>8000000</v>
      </c>
      <c r="N166" s="88"/>
      <c r="O166" s="56"/>
      <c r="P166" s="56"/>
    </row>
    <row r="167" spans="2:16" s="3" customFormat="1" ht="8.25" customHeight="1">
      <c r="B167" s="143"/>
      <c r="C167" s="143"/>
      <c r="D167" s="143"/>
      <c r="E167" s="128"/>
      <c r="F167" s="148"/>
      <c r="G167" s="145"/>
      <c r="H167" s="86"/>
      <c r="I167" s="88"/>
      <c r="J167" s="86"/>
      <c r="K167" s="86"/>
      <c r="L167" s="88"/>
      <c r="M167" s="86"/>
      <c r="N167" s="88"/>
      <c r="O167" s="56"/>
      <c r="P167" s="56"/>
    </row>
    <row r="168" spans="2:16" s="3" customFormat="1" ht="10.5" customHeight="1">
      <c r="B168" s="143"/>
      <c r="C168" s="143"/>
      <c r="D168" s="143"/>
      <c r="E168" s="129"/>
      <c r="F168" s="148"/>
      <c r="G168" s="146"/>
      <c r="H168" s="86"/>
      <c r="I168" s="88"/>
      <c r="J168" s="86"/>
      <c r="K168" s="86"/>
      <c r="L168" s="88"/>
      <c r="M168" s="86"/>
      <c r="N168" s="88"/>
      <c r="O168" s="56"/>
      <c r="P168" s="56"/>
    </row>
    <row r="169" spans="2:16" s="3" customFormat="1" ht="12.75" customHeight="1">
      <c r="B169" s="142">
        <v>37</v>
      </c>
      <c r="C169" s="142">
        <v>80101</v>
      </c>
      <c r="D169" s="160">
        <v>6050</v>
      </c>
      <c r="E169" s="127" t="s">
        <v>32</v>
      </c>
      <c r="F169" s="147" t="s">
        <v>14</v>
      </c>
      <c r="G169" s="145">
        <v>4167986</v>
      </c>
      <c r="H169" s="11">
        <v>200000</v>
      </c>
      <c r="I169" s="17"/>
      <c r="J169" s="167">
        <v>3900000</v>
      </c>
      <c r="K169" s="11"/>
      <c r="L169" s="45"/>
      <c r="M169" s="11"/>
      <c r="N169" s="45"/>
      <c r="O169" s="56"/>
      <c r="P169" s="56"/>
    </row>
    <row r="170" spans="2:16" s="3" customFormat="1" ht="7.5" customHeight="1">
      <c r="B170" s="143"/>
      <c r="C170" s="143"/>
      <c r="D170" s="143"/>
      <c r="E170" s="128"/>
      <c r="F170" s="148"/>
      <c r="G170" s="145"/>
      <c r="H170" s="86"/>
      <c r="I170" s="86"/>
      <c r="J170" s="168"/>
      <c r="K170" s="70"/>
      <c r="L170" s="47"/>
      <c r="M170" s="70"/>
      <c r="N170" s="47"/>
      <c r="O170" s="56"/>
      <c r="P170" s="56"/>
    </row>
    <row r="171" spans="2:16" s="3" customFormat="1" ht="8.25" customHeight="1">
      <c r="B171" s="132"/>
      <c r="C171" s="132"/>
      <c r="D171" s="161"/>
      <c r="E171" s="129"/>
      <c r="F171" s="149"/>
      <c r="G171" s="146"/>
      <c r="H171" s="12"/>
      <c r="I171" s="16"/>
      <c r="J171" s="166"/>
      <c r="K171" s="12"/>
      <c r="L171" s="44"/>
      <c r="M171" s="12"/>
      <c r="N171" s="44"/>
      <c r="O171" s="56">
        <f>N169+N171+M171+M169+L169+K169+K171+J169+H171+H169</f>
        <v>4100000</v>
      </c>
      <c r="P171" s="56">
        <f>G169-O171</f>
        <v>67986</v>
      </c>
    </row>
    <row r="172" spans="1:16" s="3" customFormat="1" ht="8.25" customHeight="1">
      <c r="A172" s="20"/>
      <c r="B172" s="38"/>
      <c r="C172" s="38"/>
      <c r="D172" s="38"/>
      <c r="E172" s="64"/>
      <c r="F172" s="65"/>
      <c r="G172" s="66"/>
      <c r="H172" s="67"/>
      <c r="I172" s="67"/>
      <c r="J172" s="108"/>
      <c r="K172" s="67"/>
      <c r="L172" s="20"/>
      <c r="M172" s="67"/>
      <c r="N172" s="20"/>
      <c r="O172" s="109"/>
      <c r="P172" s="56"/>
    </row>
    <row r="173" spans="1:16" s="3" customFormat="1" ht="8.25" customHeight="1">
      <c r="A173" s="20"/>
      <c r="B173" s="38"/>
      <c r="C173" s="38"/>
      <c r="D173" s="38"/>
      <c r="E173" s="64"/>
      <c r="F173" s="65"/>
      <c r="G173" s="66"/>
      <c r="H173" s="67"/>
      <c r="I173" s="67"/>
      <c r="J173" s="108"/>
      <c r="K173" s="67"/>
      <c r="L173" s="20"/>
      <c r="M173" s="67"/>
      <c r="N173" s="20"/>
      <c r="O173" s="109"/>
      <c r="P173" s="56"/>
    </row>
    <row r="174" spans="1:16" s="3" customFormat="1" ht="8.25" customHeight="1">
      <c r="A174" s="20"/>
      <c r="B174" s="38"/>
      <c r="C174" s="38"/>
      <c r="D174" s="38"/>
      <c r="E174" s="64"/>
      <c r="F174" s="65"/>
      <c r="G174" s="66"/>
      <c r="H174" s="67"/>
      <c r="I174" s="67"/>
      <c r="J174" s="108"/>
      <c r="K174" s="67"/>
      <c r="L174" s="20"/>
      <c r="M174" s="67"/>
      <c r="N174" s="20"/>
      <c r="O174" s="109"/>
      <c r="P174" s="56"/>
    </row>
    <row r="175" spans="1:16" s="3" customFormat="1" ht="8.25" customHeight="1">
      <c r="A175" s="20"/>
      <c r="B175" s="38"/>
      <c r="C175" s="38"/>
      <c r="D175" s="38"/>
      <c r="E175" s="64"/>
      <c r="F175" s="65"/>
      <c r="G175" s="66"/>
      <c r="H175" s="67"/>
      <c r="I175" s="67"/>
      <c r="J175" s="108"/>
      <c r="K175" s="67"/>
      <c r="L175" s="20"/>
      <c r="M175" s="67"/>
      <c r="N175" s="20"/>
      <c r="O175" s="109"/>
      <c r="P175" s="56"/>
    </row>
    <row r="176" spans="2:16" s="3" customFormat="1" ht="12.75" customHeight="1">
      <c r="B176" s="142" t="s">
        <v>75</v>
      </c>
      <c r="C176" s="150" t="s">
        <v>3</v>
      </c>
      <c r="D176" s="157" t="s">
        <v>4</v>
      </c>
      <c r="E176" s="133" t="s">
        <v>5</v>
      </c>
      <c r="F176" s="147" t="s">
        <v>8</v>
      </c>
      <c r="G176" s="150" t="s">
        <v>9</v>
      </c>
      <c r="H176" s="151" t="s">
        <v>17</v>
      </c>
      <c r="I176" s="152"/>
      <c r="J176" s="152"/>
      <c r="K176" s="152"/>
      <c r="L176" s="152"/>
      <c r="M176" s="152"/>
      <c r="N176" s="153"/>
      <c r="O176" s="56"/>
      <c r="P176" s="56"/>
    </row>
    <row r="177" spans="2:16" s="3" customFormat="1" ht="12.75" customHeight="1">
      <c r="B177" s="143"/>
      <c r="C177" s="150"/>
      <c r="D177" s="158"/>
      <c r="E177" s="134"/>
      <c r="F177" s="148"/>
      <c r="G177" s="150"/>
      <c r="H177" s="154">
        <v>2009</v>
      </c>
      <c r="I177" s="155"/>
      <c r="J177" s="156"/>
      <c r="K177" s="154">
        <v>2010</v>
      </c>
      <c r="L177" s="156"/>
      <c r="M177" s="154">
        <v>2011</v>
      </c>
      <c r="N177" s="156"/>
      <c r="O177" s="56"/>
      <c r="P177" s="56"/>
    </row>
    <row r="178" spans="2:16" s="3" customFormat="1" ht="12" customHeight="1">
      <c r="B178" s="143"/>
      <c r="C178" s="150"/>
      <c r="D178" s="158"/>
      <c r="E178" s="135" t="s">
        <v>10</v>
      </c>
      <c r="F178" s="148"/>
      <c r="G178" s="150"/>
      <c r="H178" s="5" t="s">
        <v>7</v>
      </c>
      <c r="I178" s="147" t="s">
        <v>69</v>
      </c>
      <c r="J178" s="150" t="s">
        <v>6</v>
      </c>
      <c r="K178" s="5" t="s">
        <v>7</v>
      </c>
      <c r="L178" s="150" t="s">
        <v>6</v>
      </c>
      <c r="M178" s="5" t="s">
        <v>7</v>
      </c>
      <c r="N178" s="150" t="s">
        <v>6</v>
      </c>
      <c r="O178" s="56"/>
      <c r="P178" s="56"/>
    </row>
    <row r="179" spans="2:16" s="3" customFormat="1" ht="11.25" customHeight="1">
      <c r="B179" s="143"/>
      <c r="C179" s="150"/>
      <c r="D179" s="158"/>
      <c r="E179" s="136"/>
      <c r="F179" s="148"/>
      <c r="G179" s="150"/>
      <c r="H179" s="5" t="s">
        <v>74</v>
      </c>
      <c r="I179" s="148"/>
      <c r="J179" s="150"/>
      <c r="K179" s="5" t="s">
        <v>74</v>
      </c>
      <c r="L179" s="150"/>
      <c r="M179" s="5" t="s">
        <v>74</v>
      </c>
      <c r="N179" s="150"/>
      <c r="O179" s="56"/>
      <c r="P179" s="56"/>
    </row>
    <row r="180" spans="2:16" s="3" customFormat="1" ht="12.75" customHeight="1">
      <c r="B180" s="132"/>
      <c r="C180" s="150"/>
      <c r="D180" s="159"/>
      <c r="E180" s="149"/>
      <c r="F180" s="149"/>
      <c r="G180" s="150"/>
      <c r="H180" s="5" t="s">
        <v>73</v>
      </c>
      <c r="I180" s="149"/>
      <c r="J180" s="150"/>
      <c r="K180" s="5" t="s">
        <v>73</v>
      </c>
      <c r="L180" s="150"/>
      <c r="M180" s="5" t="s">
        <v>73</v>
      </c>
      <c r="N180" s="150"/>
      <c r="O180" s="56"/>
      <c r="P180" s="56"/>
    </row>
    <row r="181" spans="2:16" s="3" customFormat="1" ht="12.75" customHeight="1">
      <c r="B181" s="143">
        <v>38</v>
      </c>
      <c r="C181" s="143">
        <v>80101</v>
      </c>
      <c r="D181" s="185">
        <v>6050</v>
      </c>
      <c r="E181" s="128" t="s">
        <v>33</v>
      </c>
      <c r="F181" s="148" t="s">
        <v>22</v>
      </c>
      <c r="G181" s="145">
        <v>11559902</v>
      </c>
      <c r="H181" s="48">
        <v>4200000</v>
      </c>
      <c r="I181" s="139">
        <v>2320000</v>
      </c>
      <c r="J181" s="167">
        <v>650000</v>
      </c>
      <c r="K181" s="48">
        <v>2952000</v>
      </c>
      <c r="L181" s="167">
        <v>500000</v>
      </c>
      <c r="M181" s="48"/>
      <c r="N181" s="47"/>
      <c r="O181" s="56"/>
      <c r="P181" s="56"/>
    </row>
    <row r="182" spans="2:16" s="3" customFormat="1" ht="12.75" customHeight="1">
      <c r="B182" s="143"/>
      <c r="C182" s="143"/>
      <c r="D182" s="143"/>
      <c r="E182" s="128"/>
      <c r="F182" s="148"/>
      <c r="G182" s="145"/>
      <c r="H182" s="86"/>
      <c r="I182" s="140"/>
      <c r="J182" s="168"/>
      <c r="K182" s="86"/>
      <c r="L182" s="168"/>
      <c r="M182" s="86"/>
      <c r="N182" s="47"/>
      <c r="O182" s="56"/>
      <c r="P182" s="56"/>
    </row>
    <row r="183" spans="2:16" s="3" customFormat="1" ht="9" customHeight="1">
      <c r="B183" s="132"/>
      <c r="C183" s="132"/>
      <c r="D183" s="161"/>
      <c r="E183" s="129"/>
      <c r="F183" s="149"/>
      <c r="G183" s="146"/>
      <c r="H183" s="12"/>
      <c r="I183" s="141"/>
      <c r="J183" s="166"/>
      <c r="K183" s="55"/>
      <c r="L183" s="166"/>
      <c r="M183" s="55"/>
      <c r="N183" s="47"/>
      <c r="O183" s="56">
        <f>N181+N183+M183+M181+L181+K181+K183+J181+H183+H181+937902</f>
        <v>9239902</v>
      </c>
      <c r="P183" s="56">
        <f>G181-O183</f>
        <v>2320000</v>
      </c>
    </row>
    <row r="184" spans="2:16" s="3" customFormat="1" ht="12" customHeight="1">
      <c r="B184" s="143">
        <v>39</v>
      </c>
      <c r="C184" s="143">
        <v>80104</v>
      </c>
      <c r="D184" s="185">
        <v>6050</v>
      </c>
      <c r="E184" s="128" t="s">
        <v>27</v>
      </c>
      <c r="F184" s="148" t="s">
        <v>43</v>
      </c>
      <c r="G184" s="145">
        <v>2100000</v>
      </c>
      <c r="H184" s="48"/>
      <c r="I184" s="139">
        <v>90000</v>
      </c>
      <c r="J184" s="45"/>
      <c r="K184" s="11">
        <v>2010000</v>
      </c>
      <c r="L184" s="45"/>
      <c r="M184" s="11"/>
      <c r="N184" s="45"/>
      <c r="O184" s="56"/>
      <c r="P184" s="56"/>
    </row>
    <row r="185" spans="2:16" s="3" customFormat="1" ht="12" customHeight="1">
      <c r="B185" s="143"/>
      <c r="C185" s="143"/>
      <c r="D185" s="143"/>
      <c r="E185" s="128"/>
      <c r="F185" s="148"/>
      <c r="G185" s="145"/>
      <c r="H185" s="86"/>
      <c r="I185" s="140"/>
      <c r="J185" s="47"/>
      <c r="K185" s="86"/>
      <c r="L185" s="47"/>
      <c r="M185" s="86"/>
      <c r="N185" s="47"/>
      <c r="O185" s="56"/>
      <c r="P185" s="56"/>
    </row>
    <row r="186" spans="2:16" s="3" customFormat="1" ht="10.5" customHeight="1">
      <c r="B186" s="132"/>
      <c r="C186" s="132"/>
      <c r="D186" s="161"/>
      <c r="E186" s="129"/>
      <c r="F186" s="149"/>
      <c r="G186" s="146"/>
      <c r="H186" s="12"/>
      <c r="I186" s="141"/>
      <c r="J186" s="44"/>
      <c r="K186" s="12"/>
      <c r="L186" s="44"/>
      <c r="M186" s="12"/>
      <c r="N186" s="44"/>
      <c r="O186" s="56"/>
      <c r="P186" s="56"/>
    </row>
    <row r="187" spans="2:16" ht="12" customHeight="1">
      <c r="B187" s="232" t="s">
        <v>0</v>
      </c>
      <c r="C187" s="233"/>
      <c r="D187" s="233"/>
      <c r="E187" s="234"/>
      <c r="F187" s="6"/>
      <c r="G187" s="200">
        <f>G154+G14+G68+G133</f>
        <v>203220438</v>
      </c>
      <c r="H187" s="36">
        <f>H14+H68+H154+H133</f>
        <v>13586888</v>
      </c>
      <c r="I187" s="182">
        <f>I154+I133++I68+I14</f>
        <v>9825710</v>
      </c>
      <c r="J187" s="203">
        <f>J14+J154+J68</f>
        <v>5716000</v>
      </c>
      <c r="K187" s="36">
        <f>K14+K68+K154+K133</f>
        <v>42040511</v>
      </c>
      <c r="L187" s="203">
        <f>L14+L154+L68</f>
        <v>45885481</v>
      </c>
      <c r="M187" s="105">
        <f>M14+M154+M133+M68</f>
        <v>10210000</v>
      </c>
      <c r="N187" s="203">
        <f>N14+N154</f>
        <v>10000000</v>
      </c>
      <c r="O187" s="56"/>
      <c r="P187" s="56"/>
    </row>
    <row r="188" spans="2:16" ht="12" customHeight="1">
      <c r="B188" s="235"/>
      <c r="C188" s="236"/>
      <c r="D188" s="236"/>
      <c r="E188" s="237"/>
      <c r="F188" s="98"/>
      <c r="G188" s="201"/>
      <c r="H188" s="89">
        <f>H15</f>
        <v>6330000</v>
      </c>
      <c r="I188" s="183"/>
      <c r="J188" s="204"/>
      <c r="K188" s="89"/>
      <c r="L188" s="204"/>
      <c r="M188" s="106"/>
      <c r="N188" s="204"/>
      <c r="O188" s="56"/>
      <c r="P188" s="56"/>
    </row>
    <row r="189" spans="2:16" ht="13.5" customHeight="1">
      <c r="B189" s="238"/>
      <c r="C189" s="239"/>
      <c r="D189" s="239"/>
      <c r="E189" s="240"/>
      <c r="F189" s="4"/>
      <c r="G189" s="202"/>
      <c r="H189" s="37">
        <f>H16+H156</f>
        <v>6344000</v>
      </c>
      <c r="I189" s="184"/>
      <c r="J189" s="205"/>
      <c r="K189" s="37">
        <f>K16</f>
        <v>0</v>
      </c>
      <c r="L189" s="205"/>
      <c r="M189" s="37">
        <f>M16</f>
        <v>0</v>
      </c>
      <c r="N189" s="205"/>
      <c r="O189" s="56"/>
      <c r="P189" s="56"/>
    </row>
    <row r="190" spans="2:16" ht="5.25" customHeight="1">
      <c r="B190" s="22"/>
      <c r="C190" s="22"/>
      <c r="D190" s="22"/>
      <c r="E190" s="22"/>
      <c r="F190" s="22"/>
      <c r="G190" s="23"/>
      <c r="P190" s="57"/>
    </row>
    <row r="191" spans="2:10" ht="13.5" customHeight="1">
      <c r="B191" s="31" t="s">
        <v>50</v>
      </c>
      <c r="D191" s="32"/>
      <c r="E191" s="32"/>
      <c r="F191" s="7"/>
      <c r="G191" s="24"/>
      <c r="H191" s="7"/>
      <c r="I191" s="7"/>
      <c r="J191" s="7"/>
    </row>
    <row r="192" spans="2:16" ht="22.5" customHeight="1">
      <c r="B192" s="31"/>
      <c r="C192" s="178" t="s">
        <v>36</v>
      </c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P192" s="1">
        <v>6259161</v>
      </c>
    </row>
    <row r="193" ht="6" customHeight="1"/>
    <row r="194" spans="2:14" ht="12.75" customHeight="1">
      <c r="B194" s="78" t="s">
        <v>56</v>
      </c>
      <c r="C194" s="231" t="s">
        <v>77</v>
      </c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78"/>
    </row>
    <row r="195" spans="3:13" ht="12.75" customHeight="1">
      <c r="C195" s="78"/>
      <c r="D195" s="78"/>
      <c r="E195" s="78" t="s">
        <v>78</v>
      </c>
      <c r="F195" s="78"/>
      <c r="G195" s="79"/>
      <c r="H195" s="78"/>
      <c r="I195" s="78"/>
      <c r="J195" s="78"/>
      <c r="K195" s="78"/>
      <c r="L195" s="78"/>
      <c r="M195" s="78"/>
    </row>
    <row r="196" ht="12.75" customHeight="1">
      <c r="E196" s="78"/>
    </row>
    <row r="197" ht="12.75" customHeight="1">
      <c r="E197" s="78"/>
    </row>
    <row r="207" spans="5:7" ht="9.75">
      <c r="E207" s="25"/>
      <c r="F207" s="25"/>
      <c r="G207" s="26"/>
    </row>
    <row r="208" spans="5:7" ht="9.75">
      <c r="E208" s="25"/>
      <c r="F208" s="25"/>
      <c r="G208" s="26"/>
    </row>
    <row r="209" spans="5:7" ht="9.75">
      <c r="E209" s="25"/>
      <c r="F209" s="25"/>
      <c r="G209" s="26"/>
    </row>
    <row r="210" spans="5:7" ht="9.75">
      <c r="E210" s="25"/>
      <c r="F210" s="25"/>
      <c r="G210" s="26"/>
    </row>
    <row r="211" spans="5:7" ht="9.75">
      <c r="E211" s="25"/>
      <c r="F211" s="25"/>
      <c r="G211" s="26"/>
    </row>
    <row r="212" spans="5:7" ht="9.75">
      <c r="E212" s="25"/>
      <c r="F212" s="25"/>
      <c r="G212" s="26"/>
    </row>
    <row r="213" spans="5:7" ht="9.75">
      <c r="E213" s="25"/>
      <c r="F213" s="25"/>
      <c r="G213" s="26"/>
    </row>
    <row r="214" spans="5:7" ht="9.75">
      <c r="E214" s="25"/>
      <c r="F214" s="25"/>
      <c r="G214" s="26"/>
    </row>
    <row r="215" spans="5:7" ht="9.75">
      <c r="E215" s="25"/>
      <c r="F215" s="25"/>
      <c r="G215" s="26"/>
    </row>
  </sheetData>
  <mergeCells count="451">
    <mergeCell ref="C194:M194"/>
    <mergeCell ref="L160:L162"/>
    <mergeCell ref="N160:N162"/>
    <mergeCell ref="D163:D165"/>
    <mergeCell ref="I163:I165"/>
    <mergeCell ref="E160:E168"/>
    <mergeCell ref="G163:G165"/>
    <mergeCell ref="G160:G162"/>
    <mergeCell ref="F160:F168"/>
    <mergeCell ref="B187:E189"/>
    <mergeCell ref="J85:J87"/>
    <mergeCell ref="L85:L87"/>
    <mergeCell ref="L26:L28"/>
    <mergeCell ref="N17:N19"/>
    <mergeCell ref="N23:N25"/>
    <mergeCell ref="B85:B87"/>
    <mergeCell ref="B91:B93"/>
    <mergeCell ref="C91:C93"/>
    <mergeCell ref="D91:D93"/>
    <mergeCell ref="B88:B90"/>
    <mergeCell ref="C88:C90"/>
    <mergeCell ref="D88:D90"/>
    <mergeCell ref="B76:B78"/>
    <mergeCell ref="C76:C78"/>
    <mergeCell ref="D76:D78"/>
    <mergeCell ref="B112:B114"/>
    <mergeCell ref="C112:C114"/>
    <mergeCell ref="D112:D114"/>
    <mergeCell ref="D106:D108"/>
    <mergeCell ref="C82:C84"/>
    <mergeCell ref="C85:C87"/>
    <mergeCell ref="D85:D87"/>
    <mergeCell ref="J103:J105"/>
    <mergeCell ref="G88:G90"/>
    <mergeCell ref="F88:F90"/>
    <mergeCell ref="J97:J99"/>
    <mergeCell ref="F91:F93"/>
    <mergeCell ref="G91:G93"/>
    <mergeCell ref="J91:J93"/>
    <mergeCell ref="I112:I114"/>
    <mergeCell ref="E85:E87"/>
    <mergeCell ref="F85:F87"/>
    <mergeCell ref="G85:G87"/>
    <mergeCell ref="E91:E93"/>
    <mergeCell ref="E94:E96"/>
    <mergeCell ref="E88:E90"/>
    <mergeCell ref="I115:I117"/>
    <mergeCell ref="L103:L105"/>
    <mergeCell ref="L112:L114"/>
    <mergeCell ref="E112:E114"/>
    <mergeCell ref="F112:F114"/>
    <mergeCell ref="G112:G114"/>
    <mergeCell ref="G106:G108"/>
    <mergeCell ref="J109:J111"/>
    <mergeCell ref="L109:L111"/>
    <mergeCell ref="I106:I108"/>
    <mergeCell ref="D115:D117"/>
    <mergeCell ref="E115:E117"/>
    <mergeCell ref="G124:G126"/>
    <mergeCell ref="G115:G117"/>
    <mergeCell ref="F124:F126"/>
    <mergeCell ref="J112:J114"/>
    <mergeCell ref="N127:N129"/>
    <mergeCell ref="N112:N114"/>
    <mergeCell ref="J121:J123"/>
    <mergeCell ref="L121:L123"/>
    <mergeCell ref="N121:N123"/>
    <mergeCell ref="M120:N120"/>
    <mergeCell ref="L127:L129"/>
    <mergeCell ref="J127:J129"/>
    <mergeCell ref="D70:D72"/>
    <mergeCell ref="E70:E72"/>
    <mergeCell ref="N97:N99"/>
    <mergeCell ref="D100:D102"/>
    <mergeCell ref="G100:G102"/>
    <mergeCell ref="J100:J102"/>
    <mergeCell ref="L100:L102"/>
    <mergeCell ref="N100:N102"/>
    <mergeCell ref="F97:F105"/>
    <mergeCell ref="G97:G99"/>
    <mergeCell ref="G70:G72"/>
    <mergeCell ref="F70:F72"/>
    <mergeCell ref="G103:G105"/>
    <mergeCell ref="E133:E135"/>
    <mergeCell ref="F115:F117"/>
    <mergeCell ref="G94:G96"/>
    <mergeCell ref="E73:E75"/>
    <mergeCell ref="F76:F78"/>
    <mergeCell ref="G76:G78"/>
    <mergeCell ref="E76:E78"/>
    <mergeCell ref="C44:C52"/>
    <mergeCell ref="B145:B147"/>
    <mergeCell ref="C145:C147"/>
    <mergeCell ref="B136:B138"/>
    <mergeCell ref="C136:C138"/>
    <mergeCell ref="C133:C135"/>
    <mergeCell ref="B70:B72"/>
    <mergeCell ref="C70:C72"/>
    <mergeCell ref="B127:B129"/>
    <mergeCell ref="B139:B141"/>
    <mergeCell ref="C68:C69"/>
    <mergeCell ref="E68:E69"/>
    <mergeCell ref="B41:B43"/>
    <mergeCell ref="E44:E52"/>
    <mergeCell ref="E63:E64"/>
    <mergeCell ref="B63:B67"/>
    <mergeCell ref="C63:C67"/>
    <mergeCell ref="D59:D61"/>
    <mergeCell ref="D53:D55"/>
    <mergeCell ref="D56:D58"/>
    <mergeCell ref="F32:F34"/>
    <mergeCell ref="F29:F31"/>
    <mergeCell ref="G29:G31"/>
    <mergeCell ref="J38:J40"/>
    <mergeCell ref="C41:C43"/>
    <mergeCell ref="D41:D43"/>
    <mergeCell ref="E41:E43"/>
    <mergeCell ref="F41:F43"/>
    <mergeCell ref="F68:F69"/>
    <mergeCell ref="L41:L43"/>
    <mergeCell ref="G63:G67"/>
    <mergeCell ref="H63:N63"/>
    <mergeCell ref="J50:J52"/>
    <mergeCell ref="L65:L67"/>
    <mergeCell ref="N65:N67"/>
    <mergeCell ref="H64:J64"/>
    <mergeCell ref="K64:L64"/>
    <mergeCell ref="M64:N64"/>
    <mergeCell ref="C17:C19"/>
    <mergeCell ref="E29:E31"/>
    <mergeCell ref="E20:E22"/>
    <mergeCell ref="D23:D25"/>
    <mergeCell ref="D20:D22"/>
    <mergeCell ref="C29:C31"/>
    <mergeCell ref="D29:D31"/>
    <mergeCell ref="D17:D19"/>
    <mergeCell ref="J53:J55"/>
    <mergeCell ref="L53:L55"/>
    <mergeCell ref="E23:E25"/>
    <mergeCell ref="E26:E28"/>
    <mergeCell ref="G35:G37"/>
    <mergeCell ref="G41:G43"/>
    <mergeCell ref="G38:G40"/>
    <mergeCell ref="F53:F61"/>
    <mergeCell ref="F26:F28"/>
    <mergeCell ref="G32:G34"/>
    <mergeCell ref="B7:L7"/>
    <mergeCell ref="H9:N9"/>
    <mergeCell ref="F9:F13"/>
    <mergeCell ref="K10:L10"/>
    <mergeCell ref="B9:B13"/>
    <mergeCell ref="M10:N10"/>
    <mergeCell ref="N11:N13"/>
    <mergeCell ref="J11:J13"/>
    <mergeCell ref="C9:C13"/>
    <mergeCell ref="D9:D13"/>
    <mergeCell ref="K1:M1"/>
    <mergeCell ref="K3:M3"/>
    <mergeCell ref="K4:M4"/>
    <mergeCell ref="K5:M5"/>
    <mergeCell ref="E11:E13"/>
    <mergeCell ref="H10:J10"/>
    <mergeCell ref="G9:G13"/>
    <mergeCell ref="E9:E10"/>
    <mergeCell ref="I11:I13"/>
    <mergeCell ref="G23:G25"/>
    <mergeCell ref="G14:G16"/>
    <mergeCell ref="F14:F16"/>
    <mergeCell ref="F17:F19"/>
    <mergeCell ref="G17:G19"/>
    <mergeCell ref="F23:F25"/>
    <mergeCell ref="J14:J16"/>
    <mergeCell ref="L14:L16"/>
    <mergeCell ref="E14:E16"/>
    <mergeCell ref="F20:F22"/>
    <mergeCell ref="G20:G22"/>
    <mergeCell ref="E17:E19"/>
    <mergeCell ref="J23:J25"/>
    <mergeCell ref="L23:L25"/>
    <mergeCell ref="L20:L22"/>
    <mergeCell ref="J20:J22"/>
    <mergeCell ref="M177:N177"/>
    <mergeCell ref="L181:L183"/>
    <mergeCell ref="K120:L120"/>
    <mergeCell ref="L11:L13"/>
    <mergeCell ref="N56:N58"/>
    <mergeCell ref="N26:N28"/>
    <mergeCell ref="L97:L99"/>
    <mergeCell ref="N103:N105"/>
    <mergeCell ref="L130:L132"/>
    <mergeCell ref="N130:N132"/>
    <mergeCell ref="G68:G69"/>
    <mergeCell ref="E53:E61"/>
    <mergeCell ref="G56:G58"/>
    <mergeCell ref="N187:N189"/>
    <mergeCell ref="N68:N69"/>
    <mergeCell ref="L187:L189"/>
    <mergeCell ref="L163:L165"/>
    <mergeCell ref="N163:N165"/>
    <mergeCell ref="L154:L156"/>
    <mergeCell ref="K177:L177"/>
    <mergeCell ref="N154:N156"/>
    <mergeCell ref="L50:L52"/>
    <mergeCell ref="N50:N52"/>
    <mergeCell ref="N133:N135"/>
    <mergeCell ref="L133:L135"/>
    <mergeCell ref="N91:N93"/>
    <mergeCell ref="N85:N87"/>
    <mergeCell ref="L91:L93"/>
    <mergeCell ref="N20:N22"/>
    <mergeCell ref="N47:N49"/>
    <mergeCell ref="J26:J28"/>
    <mergeCell ref="N41:N43"/>
    <mergeCell ref="N29:N31"/>
    <mergeCell ref="J29:J31"/>
    <mergeCell ref="L29:L31"/>
    <mergeCell ref="J32:J34"/>
    <mergeCell ref="L32:L34"/>
    <mergeCell ref="N44:N46"/>
    <mergeCell ref="N14:N16"/>
    <mergeCell ref="L59:L61"/>
    <mergeCell ref="G53:G55"/>
    <mergeCell ref="N38:N40"/>
    <mergeCell ref="J17:J19"/>
    <mergeCell ref="L17:L19"/>
    <mergeCell ref="L47:L49"/>
    <mergeCell ref="J47:J49"/>
    <mergeCell ref="G26:G28"/>
    <mergeCell ref="G59:G61"/>
    <mergeCell ref="D50:D52"/>
    <mergeCell ref="D47:D49"/>
    <mergeCell ref="G50:G52"/>
    <mergeCell ref="F44:F52"/>
    <mergeCell ref="G47:G49"/>
    <mergeCell ref="G44:G46"/>
    <mergeCell ref="J187:J189"/>
    <mergeCell ref="J169:J171"/>
    <mergeCell ref="D26:D28"/>
    <mergeCell ref="F38:F40"/>
    <mergeCell ref="D63:D67"/>
    <mergeCell ref="E38:E40"/>
    <mergeCell ref="F63:F67"/>
    <mergeCell ref="E65:E67"/>
    <mergeCell ref="D32:D34"/>
    <mergeCell ref="E32:E34"/>
    <mergeCell ref="F142:F144"/>
    <mergeCell ref="E151:E153"/>
    <mergeCell ref="F145:F147"/>
    <mergeCell ref="E145:E147"/>
    <mergeCell ref="F151:F153"/>
    <mergeCell ref="F148:F150"/>
    <mergeCell ref="E142:E144"/>
    <mergeCell ref="E148:E150"/>
    <mergeCell ref="F154:F156"/>
    <mergeCell ref="G154:G156"/>
    <mergeCell ref="G157:G159"/>
    <mergeCell ref="G187:G189"/>
    <mergeCell ref="F184:F186"/>
    <mergeCell ref="G184:G186"/>
    <mergeCell ref="F181:F183"/>
    <mergeCell ref="G181:G183"/>
    <mergeCell ref="G169:G171"/>
    <mergeCell ref="G151:G153"/>
    <mergeCell ref="G148:G150"/>
    <mergeCell ref="G142:G144"/>
    <mergeCell ref="G145:G147"/>
    <mergeCell ref="J154:J156"/>
    <mergeCell ref="J59:J61"/>
    <mergeCell ref="N59:N61"/>
    <mergeCell ref="N53:N55"/>
    <mergeCell ref="J65:J67"/>
    <mergeCell ref="J56:J58"/>
    <mergeCell ref="L56:L58"/>
    <mergeCell ref="N106:N108"/>
    <mergeCell ref="L106:L108"/>
    <mergeCell ref="J106:J108"/>
    <mergeCell ref="B17:B19"/>
    <mergeCell ref="C20:C22"/>
    <mergeCell ref="B20:B22"/>
    <mergeCell ref="B53:B61"/>
    <mergeCell ref="C53:C61"/>
    <mergeCell ref="B26:B28"/>
    <mergeCell ref="C26:C28"/>
    <mergeCell ref="B23:B25"/>
    <mergeCell ref="C23:C25"/>
    <mergeCell ref="B35:B37"/>
    <mergeCell ref="B29:B31"/>
    <mergeCell ref="B32:B34"/>
    <mergeCell ref="C32:C34"/>
    <mergeCell ref="E35:E37"/>
    <mergeCell ref="F35:F37"/>
    <mergeCell ref="L38:L40"/>
    <mergeCell ref="J44:J46"/>
    <mergeCell ref="B38:B40"/>
    <mergeCell ref="C38:C40"/>
    <mergeCell ref="D38:D40"/>
    <mergeCell ref="C35:C37"/>
    <mergeCell ref="D35:D37"/>
    <mergeCell ref="D44:D46"/>
    <mergeCell ref="B44:B52"/>
    <mergeCell ref="B169:B171"/>
    <mergeCell ref="B181:B183"/>
    <mergeCell ref="B184:B186"/>
    <mergeCell ref="C184:C186"/>
    <mergeCell ref="C169:C171"/>
    <mergeCell ref="C181:C183"/>
    <mergeCell ref="B176:B180"/>
    <mergeCell ref="E181:E183"/>
    <mergeCell ref="D181:D183"/>
    <mergeCell ref="E176:E177"/>
    <mergeCell ref="E178:E180"/>
    <mergeCell ref="D184:D186"/>
    <mergeCell ref="E184:E186"/>
    <mergeCell ref="D94:D96"/>
    <mergeCell ref="B115:B117"/>
    <mergeCell ref="E157:E159"/>
    <mergeCell ref="C115:C117"/>
    <mergeCell ref="C106:C108"/>
    <mergeCell ref="B106:B108"/>
    <mergeCell ref="B109:B111"/>
    <mergeCell ref="C109:C111"/>
    <mergeCell ref="C192:N192"/>
    <mergeCell ref="J181:J183"/>
    <mergeCell ref="F169:F171"/>
    <mergeCell ref="E139:E141"/>
    <mergeCell ref="E154:E156"/>
    <mergeCell ref="I187:I189"/>
    <mergeCell ref="I160:I162"/>
    <mergeCell ref="I181:I183"/>
    <mergeCell ref="L157:L159"/>
    <mergeCell ref="J157:J159"/>
    <mergeCell ref="B73:B75"/>
    <mergeCell ref="C73:C75"/>
    <mergeCell ref="D73:D75"/>
    <mergeCell ref="F73:F75"/>
    <mergeCell ref="D157:D159"/>
    <mergeCell ref="D160:D162"/>
    <mergeCell ref="C176:C180"/>
    <mergeCell ref="D176:D180"/>
    <mergeCell ref="C157:C159"/>
    <mergeCell ref="D169:D171"/>
    <mergeCell ref="E169:E171"/>
    <mergeCell ref="F157:F159"/>
    <mergeCell ref="B97:B105"/>
    <mergeCell ref="F94:F96"/>
    <mergeCell ref="F106:F108"/>
    <mergeCell ref="E106:E108"/>
    <mergeCell ref="C97:C105"/>
    <mergeCell ref="D97:D99"/>
    <mergeCell ref="E97:E105"/>
    <mergeCell ref="D103:D105"/>
    <mergeCell ref="B94:B96"/>
    <mergeCell ref="C94:C96"/>
    <mergeCell ref="B82:B84"/>
    <mergeCell ref="N82:N84"/>
    <mergeCell ref="L82:L84"/>
    <mergeCell ref="J82:J84"/>
    <mergeCell ref="G82:G84"/>
    <mergeCell ref="F82:F84"/>
    <mergeCell ref="E82:E84"/>
    <mergeCell ref="D82:D84"/>
    <mergeCell ref="N109:N111"/>
    <mergeCell ref="D109:D111"/>
    <mergeCell ref="E109:E111"/>
    <mergeCell ref="F109:F111"/>
    <mergeCell ref="G109:G111"/>
    <mergeCell ref="I109:I111"/>
    <mergeCell ref="B79:B81"/>
    <mergeCell ref="C79:C81"/>
    <mergeCell ref="D79:D81"/>
    <mergeCell ref="E79:E81"/>
    <mergeCell ref="I14:I16"/>
    <mergeCell ref="N79:N81"/>
    <mergeCell ref="F79:F81"/>
    <mergeCell ref="G79:G81"/>
    <mergeCell ref="J79:J81"/>
    <mergeCell ref="L79:L81"/>
    <mergeCell ref="G73:G75"/>
    <mergeCell ref="L44:L46"/>
    <mergeCell ref="J41:J43"/>
    <mergeCell ref="N32:N34"/>
    <mergeCell ref="I26:I28"/>
    <mergeCell ref="I44:I46"/>
    <mergeCell ref="I53:I55"/>
    <mergeCell ref="I97:I99"/>
    <mergeCell ref="I65:I67"/>
    <mergeCell ref="H119:N119"/>
    <mergeCell ref="F119:F123"/>
    <mergeCell ref="G119:G123"/>
    <mergeCell ref="I136:I138"/>
    <mergeCell ref="F133:F135"/>
    <mergeCell ref="F130:F132"/>
    <mergeCell ref="G130:G132"/>
    <mergeCell ref="J130:J132"/>
    <mergeCell ref="F127:F129"/>
    <mergeCell ref="G127:G129"/>
    <mergeCell ref="H120:J120"/>
    <mergeCell ref="G136:G138"/>
    <mergeCell ref="G133:G135"/>
    <mergeCell ref="G139:G141"/>
    <mergeCell ref="I127:I129"/>
    <mergeCell ref="I121:I123"/>
    <mergeCell ref="F139:F141"/>
    <mergeCell ref="F136:F138"/>
    <mergeCell ref="I124:I126"/>
    <mergeCell ref="B124:B126"/>
    <mergeCell ref="C124:C126"/>
    <mergeCell ref="D124:D126"/>
    <mergeCell ref="E124:E126"/>
    <mergeCell ref="I139:I141"/>
    <mergeCell ref="B130:B132"/>
    <mergeCell ref="C130:C132"/>
    <mergeCell ref="E119:E120"/>
    <mergeCell ref="E121:E123"/>
    <mergeCell ref="B119:B123"/>
    <mergeCell ref="E136:E138"/>
    <mergeCell ref="C127:C129"/>
    <mergeCell ref="D127:D129"/>
    <mergeCell ref="E127:E129"/>
    <mergeCell ref="D130:D132"/>
    <mergeCell ref="E130:E132"/>
    <mergeCell ref="C151:C153"/>
    <mergeCell ref="D136:D138"/>
    <mergeCell ref="C142:C144"/>
    <mergeCell ref="B142:B144"/>
    <mergeCell ref="C139:C141"/>
    <mergeCell ref="D139:D141"/>
    <mergeCell ref="B148:B150"/>
    <mergeCell ref="C148:C150"/>
    <mergeCell ref="D148:D150"/>
    <mergeCell ref="B151:B153"/>
    <mergeCell ref="N178:N180"/>
    <mergeCell ref="B160:B168"/>
    <mergeCell ref="C160:C168"/>
    <mergeCell ref="C119:C123"/>
    <mergeCell ref="D119:D123"/>
    <mergeCell ref="D142:D144"/>
    <mergeCell ref="D145:D147"/>
    <mergeCell ref="D151:D153"/>
    <mergeCell ref="C154:C156"/>
    <mergeCell ref="B157:B159"/>
    <mergeCell ref="I184:I186"/>
    <mergeCell ref="D166:D168"/>
    <mergeCell ref="G166:G168"/>
    <mergeCell ref="F176:F180"/>
    <mergeCell ref="G176:G180"/>
    <mergeCell ref="H176:N176"/>
    <mergeCell ref="H177:J177"/>
    <mergeCell ref="I178:I180"/>
    <mergeCell ref="J178:J180"/>
    <mergeCell ref="L178:L180"/>
  </mergeCells>
  <printOptions horizontalCentered="1"/>
  <pageMargins left="0.36" right="0.45" top="0.59" bottom="0.61" header="0.3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2009-09-11T06:24:01Z</cp:lastPrinted>
  <dcterms:created xsi:type="dcterms:W3CDTF">2002-08-13T10:14:59Z</dcterms:created>
  <dcterms:modified xsi:type="dcterms:W3CDTF">2009-09-15T13:57:30Z</dcterms:modified>
  <cp:category/>
  <cp:version/>
  <cp:contentType/>
  <cp:contentStatus/>
</cp:coreProperties>
</file>