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<sst xmlns="http://schemas.openxmlformats.org/spreadsheetml/2006/main" count="212" uniqueCount="93">
  <si>
    <t>OGÓŁEM</t>
  </si>
  <si>
    <t>01010</t>
  </si>
  <si>
    <t xml:space="preserve">Lp. </t>
  </si>
  <si>
    <t xml:space="preserve">Rozdział </t>
  </si>
  <si>
    <t xml:space="preserve">§ </t>
  </si>
  <si>
    <t>Nazwa programu inwestycyjnego</t>
  </si>
  <si>
    <t>Środki pomocowe 
i dotacje</t>
  </si>
  <si>
    <t>Srodki własne</t>
  </si>
  <si>
    <t>Okres  realizacji programu</t>
  </si>
  <si>
    <t>Łączne nakłady inwestycyjne                 po zmianach</t>
  </si>
  <si>
    <t>w tym zadania:</t>
  </si>
  <si>
    <t xml:space="preserve">Program rozwoju gospodarki wodno - ściekowej </t>
  </si>
  <si>
    <t>Budownictwo komunalne</t>
  </si>
  <si>
    <t>2004-2009</t>
  </si>
  <si>
    <t>2007-2009</t>
  </si>
  <si>
    <t>Władysławów, Wilcza Góra - Budowa kanalizacji</t>
  </si>
  <si>
    <t>Mysiadło - Budowa  wodociągu tranzyt Mysiadło-Zgorzała</t>
  </si>
  <si>
    <t>WYSOKOŚĆ NAKŁADÓW</t>
  </si>
  <si>
    <t>2004-2010</t>
  </si>
  <si>
    <t>2008-2010</t>
  </si>
  <si>
    <t xml:space="preserve">Wólka Kosowska - Projekt i budowa budynków socjalnych wraz z urzadzeniem terenów rekreacyjno-sportowych </t>
  </si>
  <si>
    <t>2007-2010</t>
  </si>
  <si>
    <t xml:space="preserve">Projekt i nadbudowa wraz z przebudową budynku Urzędu Gminy w Lesznowoli </t>
  </si>
  <si>
    <t>2008-2009</t>
  </si>
  <si>
    <t>Marysin- Budowa kanalizacji</t>
  </si>
  <si>
    <t>Władysławów, Wilcza Góra - Projekt i budowa zasilania do przepompowni ścieków P 11</t>
  </si>
  <si>
    <t>Wólka Kosowska -Projekt i budowa przedszkola</t>
  </si>
  <si>
    <t>Mysiadło-Adaptacja komunalnych pomieszczeń użytkowych ul.Topolowa 2</t>
  </si>
  <si>
    <t>Wólka Kosowska - Rozbudowa oczyszczalni "Kosów" do przepustowości 1000m3/d wraz z przebudowa rowu melioracyjnego "J"</t>
  </si>
  <si>
    <t>2006-2011</t>
  </si>
  <si>
    <t xml:space="preserve">Łazy -Projekt i budowa boiska szkolnego  </t>
  </si>
  <si>
    <t xml:space="preserve">Mroków - Projekt i budowa boiska szkolnego  </t>
  </si>
  <si>
    <t xml:space="preserve">Lesznowola - Projekt i rozbudowa Zespołu Szkół Publicznych wraz z zapleczem sportowym </t>
  </si>
  <si>
    <t xml:space="preserve">Zgorzała - Budowa wodociągu i kanalizacji ul. lokalna od ul. Postępu </t>
  </si>
  <si>
    <t>2004-2011</t>
  </si>
  <si>
    <t xml:space="preserve">Limity wydatków inwestycyjnych na lata 2004 - 2011 dla poszczególnych zadań składających się na programy inwestycyjne pn: "Kompleksowy program gospodarki ściekowej gminy Lesznowola"  i "Kompleksowy program gospodarki wodnej  gminy Lesznowola" określają  odrębne załączniki                                                                                                </t>
  </si>
  <si>
    <t xml:space="preserve">Wólka Kosowska - Budowa kanalizacji i wodociagu ul. Nadrzeczna                                    </t>
  </si>
  <si>
    <t>Zgorzała - Koncepcja, projekt i budowa świetlicy</t>
  </si>
  <si>
    <t>Załącznik Nr 2</t>
  </si>
  <si>
    <t>LIMITY WYDATKÓW NA WIELOLETNIE PROGRAMY INWESTYCYJNE  W LATACH    2009-2011  - PO ZMIANACH</t>
  </si>
  <si>
    <t>2009-2011</t>
  </si>
  <si>
    <t xml:space="preserve">Program rozwoju  infrastruktury </t>
  </si>
  <si>
    <t>2009-2010</t>
  </si>
  <si>
    <t>Zgorzała - Budowa wodociągu i kanalizacji ul. Postępu nr. ew. działek 219, 221, 280, 290, 291</t>
  </si>
  <si>
    <t>Lesznowola- Budowa wodociągu i kanalizacji  ul. lokalna od ul. Okrężnej nr. ew. działek  290/6, 290/17-18, 291/15, 278, 18, 75</t>
  </si>
  <si>
    <t>Podolszyn- Budowa odwodnienia w ul. Polnej</t>
  </si>
  <si>
    <t>Rady Gminy Lesznowola</t>
  </si>
  <si>
    <t>Jednostką realizującą program będzie Urząd Gminy</t>
  </si>
  <si>
    <t>Mysiadło - Projekt i przebudowa ul. Polnej wraz z odwodnieniem</t>
  </si>
  <si>
    <t>Program rozwoju oświaty i sportu</t>
  </si>
  <si>
    <t>Lesznowola - Projekt budowy  ul. Okrężnej oraz projekty branżowe wraz z wytyczeniem geodezyjnym</t>
  </si>
  <si>
    <t>1)</t>
  </si>
  <si>
    <t>Mroków -Projekt budowy i odwodnienia drogi na działkach nr 74/9, 73/23, 73/14, 73/3, 73/2, 73/8, 72/11, 72/8  wraz z wytyczeniem geodezyjnym przebiegu drogi</t>
  </si>
  <si>
    <t>Wilcza Góra-Projekt kanalizacji deszczowej w ul. Borowej  z wytyczeniem geodezyjnym przebiegu drogi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</si>
  <si>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</si>
  <si>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</si>
  <si>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</si>
  <si>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Podolszyn - Projekt i budowa  ul.Zielonej wraz z wytyczeniem geodezyjnym przebiegu drogi</t>
  </si>
  <si>
    <t>Lesznowola - Projekt budowy  ul. Sportowej wraz z wytyczeniem geodezyjnym przebiegu drogi</t>
  </si>
  <si>
    <t>Magdalenka - Projekt budowy ul. Kaczeńców wraz z wytyczeniem geodezyjnym przebiegu drogi</t>
  </si>
  <si>
    <t>Mysiadło - Projekt budowy  ul. Miłej wraz z wytyczeniem geodezyjnym przebiegu drogi</t>
  </si>
  <si>
    <t xml:space="preserve">Obligacje </t>
  </si>
  <si>
    <t>Nowa Iwiczna - Projekt  budowy obiektu integracji społecznej wraz z zagospodarowaniem terenu</t>
  </si>
  <si>
    <t>Magdaleka -Projekt ciągu pieszo-rowerowego wraz z wytyczeniem geodezyjnym - II etap</t>
  </si>
  <si>
    <t>Mroków - Projekt ul. Karasia od ul. Sadowej z wytyczeniem geodezyjnym</t>
  </si>
  <si>
    <t xml:space="preserve"> kredyty</t>
  </si>
  <si>
    <t xml:space="preserve">pożyczki                         </t>
  </si>
  <si>
    <r>
      <t>Mysiadło - Projekt i budowa                                         "Cenrtrum Edukacji i Sportu"</t>
    </r>
    <r>
      <rPr>
        <vertAlign val="superscript"/>
        <sz val="7"/>
        <rFont val="Arial CE"/>
        <family val="0"/>
      </rPr>
      <t xml:space="preserve">                                                                                                                                    </t>
    </r>
    <r>
      <rPr>
        <sz val="7"/>
        <rFont val="Arial CE"/>
        <family val="0"/>
      </rPr>
      <t xml:space="preserve">(Razem 76.057.416,-zł) </t>
    </r>
    <r>
      <rPr>
        <vertAlign val="superscript"/>
        <sz val="7"/>
        <rFont val="Arial CE"/>
        <family val="0"/>
      </rPr>
      <t xml:space="preserve">1)                   </t>
    </r>
  </si>
  <si>
    <t xml:space="preserve">w tym: </t>
  </si>
  <si>
    <t>2006-2013</t>
  </si>
  <si>
    <t>2007-2011</t>
  </si>
  <si>
    <t xml:space="preserve">Warszawianka, Wola Mrokowska  - Budowa ul. Brzozowej i ul. Krótkiej wraz z kanalizacją deszczową </t>
  </si>
  <si>
    <t xml:space="preserve">                                      I  ETAP - 35.657.416,-zł</t>
  </si>
  <si>
    <t xml:space="preserve">                                     II  ETAP - 20.400 000,-zł </t>
  </si>
  <si>
    <t xml:space="preserve">           2013r. -  15.000.000,-zł </t>
  </si>
  <si>
    <t xml:space="preserve">           2013r. -  10.200.000,-zł </t>
  </si>
  <si>
    <t>I etap  2012r.  -   8.300.000,-zł</t>
  </si>
  <si>
    <t>II etap  2012r. -   8.200.000,-zł</t>
  </si>
  <si>
    <t>III etap  2012r. -   5.000.000,-zł</t>
  </si>
  <si>
    <t xml:space="preserve">                                     III  ETAP - 20.000 000,-zł </t>
  </si>
  <si>
    <t>Stara Iwiczna - Projekt i budowa parkingu ul. Słoneczna</t>
  </si>
  <si>
    <t>Lesznowola - Projekt  przebudowy  ul. GRN  wraz z aktualizacją geodezyjną</t>
  </si>
  <si>
    <t>Mysiadło - Projekt i budowa  "Centrum Edukacji i Sportu" po 2011 roku.</t>
  </si>
  <si>
    <t>1 300 000 FRKFiS</t>
  </si>
  <si>
    <t>Kolonia Mrokowska - Budowa wodociągu  i kanalizacji w drodze nr. ew. działki 25/4</t>
  </si>
  <si>
    <t>Kolonia Warszawska - Budowa wodociągu  w drodze 46/7 bocznej od  ul. Ułanów</t>
  </si>
  <si>
    <t>Wilcza Góra - Budowa wodociągu  ulica lokalna od ul. Jasnej dz. Nr 37, 43, 42/29, 45/1</t>
  </si>
  <si>
    <r>
      <t xml:space="preserve">Kompleksowy program gospodarki  ściekowej gminy Lesznowola </t>
    </r>
    <r>
      <rPr>
        <vertAlign val="superscript"/>
        <sz val="7"/>
        <rFont val="Arial CE"/>
        <family val="0"/>
      </rPr>
      <t xml:space="preserve">1)                 </t>
    </r>
    <r>
      <rPr>
        <sz val="7"/>
        <rFont val="Arial CE"/>
        <family val="0"/>
      </rPr>
      <t>( Razem 38.178.763,-zł)</t>
    </r>
  </si>
  <si>
    <r>
      <t xml:space="preserve">Kompleksowy program gospodarki wodnej gminy Lesznowola </t>
    </r>
    <r>
      <rPr>
        <vertAlign val="superscript"/>
        <sz val="7"/>
        <rFont val="Arial CE"/>
        <family val="0"/>
      </rPr>
      <t xml:space="preserve">1)               </t>
    </r>
    <r>
      <rPr>
        <sz val="7"/>
        <rFont val="Arial CE"/>
        <family val="0"/>
      </rPr>
      <t>( Razem 29.984.459,-zł)</t>
    </r>
  </si>
  <si>
    <t xml:space="preserve">Mysiadło - Projekt i  budowa ul. Kwiatowej  z odwodnieniem </t>
  </si>
  <si>
    <t>Janczewice - Projekt i przebudowa świetlicy                  (Razem - 873.708,-zł)</t>
  </si>
  <si>
    <t>do Uchwały  Nr 436/XXXIII/2009</t>
  </si>
  <si>
    <t>z dnia  27 października 2009r.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</si>
</sst>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6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sz val="7"/>
      <color indexed="9"/>
      <name val="Arial CE"/>
      <family val="2"/>
    </font>
    <font>
      <b/>
      <sz val="9"/>
      <name val="Arial CE"/>
      <family val="0"/>
    </font>
    <font>
      <vertAlign val="superscript"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3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7" fillId="4" borderId="3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4" borderId="5" xfId="0" applyNumberFormat="1" applyFont="1" applyFill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7" fillId="4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3" fontId="7" fillId="4" borderId="10" xfId="0" applyNumberFormat="1" applyFont="1" applyFill="1" applyBorder="1" applyAlignment="1">
      <alignment vertical="center"/>
    </xf>
    <xf numFmtId="3" fontId="7" fillId="4" borderId="14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14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6" fillId="0" borderId="22" xfId="0" applyFont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4" borderId="3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5" xfId="0" applyFont="1" applyBorder="1" applyAlignment="1" quotePrefix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wrapText="1"/>
    </xf>
    <xf numFmtId="0" fontId="5" fillId="4" borderId="26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4" borderId="10" xfId="0" applyNumberFormat="1" applyFont="1" applyFill="1" applyBorder="1" applyAlignment="1">
      <alignment vertical="center"/>
    </xf>
    <xf numFmtId="3" fontId="7" fillId="4" borderId="5" xfId="0" applyNumberFormat="1" applyFont="1" applyFill="1" applyBorder="1" applyAlignment="1">
      <alignment vertical="center"/>
    </xf>
    <xf numFmtId="3" fontId="7" fillId="4" borderId="3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7" fillId="4" borderId="3" xfId="0" applyNumberFormat="1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showZeros="0" tabSelected="1" workbookViewId="0" topLeftCell="A108">
      <selection activeCell="G130" sqref="G130:G132"/>
    </sheetView>
  </sheetViews>
  <sheetFormatPr defaultColWidth="9.00390625" defaultRowHeight="12.75"/>
  <cols>
    <col min="1" max="1" width="1.25" style="1" customWidth="1"/>
    <col min="2" max="2" width="3.00390625" style="1" customWidth="1"/>
    <col min="3" max="3" width="6.375" style="1" customWidth="1"/>
    <col min="4" max="4" width="6.00390625" style="1" customWidth="1"/>
    <col min="5" max="5" width="34.00390625" style="1" customWidth="1"/>
    <col min="6" max="6" width="9.00390625" style="1" customWidth="1"/>
    <col min="7" max="7" width="10.125" style="2" customWidth="1"/>
    <col min="8" max="8" width="10.75390625" style="1" customWidth="1"/>
    <col min="9" max="9" width="10.25390625" style="1" customWidth="1"/>
    <col min="10" max="10" width="9.375" style="1" customWidth="1"/>
    <col min="11" max="11" width="11.00390625" style="1" customWidth="1"/>
    <col min="12" max="12" width="9.375" style="1" customWidth="1"/>
    <col min="13" max="14" width="9.125" style="1" customWidth="1"/>
    <col min="15" max="15" width="10.375" style="1" customWidth="1"/>
    <col min="16" max="16" width="9.625" style="1" customWidth="1"/>
    <col min="17" max="16384" width="9.125" style="1" customWidth="1"/>
  </cols>
  <sheetData>
    <row r="1" spans="11:13" ht="15.75">
      <c r="K1" s="206" t="s">
        <v>38</v>
      </c>
      <c r="L1" s="206"/>
      <c r="M1" s="206"/>
    </row>
    <row r="2" spans="12:13" ht="3" customHeight="1">
      <c r="L2" s="45"/>
      <c r="M2" s="45"/>
    </row>
    <row r="3" spans="11:13" ht="12" customHeight="1">
      <c r="K3" s="207" t="s">
        <v>91</v>
      </c>
      <c r="L3" s="207"/>
      <c r="M3" s="207"/>
    </row>
    <row r="4" spans="11:13" ht="12" customHeight="1">
      <c r="K4" s="207" t="s">
        <v>46</v>
      </c>
      <c r="L4" s="207"/>
      <c r="M4" s="207"/>
    </row>
    <row r="5" spans="11:13" ht="12.75" customHeight="1">
      <c r="K5" s="207" t="s">
        <v>92</v>
      </c>
      <c r="L5" s="207"/>
      <c r="M5" s="207"/>
    </row>
    <row r="6" ht="4.5" customHeight="1"/>
    <row r="7" spans="2:12" ht="12.75" customHeight="1">
      <c r="B7" s="205" t="s">
        <v>39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7" ht="2.25" customHeight="1">
      <c r="B8" s="20"/>
      <c r="C8" s="20"/>
      <c r="D8" s="20"/>
      <c r="E8" s="20"/>
      <c r="F8" s="20"/>
      <c r="G8" s="20"/>
    </row>
    <row r="9" spans="2:14" ht="9" customHeight="1">
      <c r="B9" s="150" t="s">
        <v>2</v>
      </c>
      <c r="C9" s="154" t="s">
        <v>3</v>
      </c>
      <c r="D9" s="195" t="s">
        <v>4</v>
      </c>
      <c r="E9" s="129" t="s">
        <v>5</v>
      </c>
      <c r="F9" s="147" t="s">
        <v>8</v>
      </c>
      <c r="G9" s="154" t="s">
        <v>9</v>
      </c>
      <c r="H9" s="145" t="s">
        <v>17</v>
      </c>
      <c r="I9" s="146"/>
      <c r="J9" s="146"/>
      <c r="K9" s="146"/>
      <c r="L9" s="146"/>
      <c r="M9" s="146"/>
      <c r="N9" s="128"/>
    </row>
    <row r="10" spans="2:14" ht="10.5" customHeight="1">
      <c r="B10" s="150"/>
      <c r="C10" s="154"/>
      <c r="D10" s="196"/>
      <c r="E10" s="130"/>
      <c r="F10" s="148"/>
      <c r="G10" s="154"/>
      <c r="H10" s="131">
        <v>2009</v>
      </c>
      <c r="I10" s="135"/>
      <c r="J10" s="132"/>
      <c r="K10" s="131">
        <v>2010</v>
      </c>
      <c r="L10" s="132"/>
      <c r="M10" s="131">
        <v>2011</v>
      </c>
      <c r="N10" s="132"/>
    </row>
    <row r="11" spans="2:14" ht="9" customHeight="1">
      <c r="B11" s="150"/>
      <c r="C11" s="154"/>
      <c r="D11" s="196"/>
      <c r="E11" s="133" t="s">
        <v>10</v>
      </c>
      <c r="F11" s="148"/>
      <c r="G11" s="154"/>
      <c r="H11" s="108" t="s">
        <v>7</v>
      </c>
      <c r="I11" s="147" t="s">
        <v>61</v>
      </c>
      <c r="J11" s="154" t="s">
        <v>6</v>
      </c>
      <c r="K11" s="108" t="s">
        <v>7</v>
      </c>
      <c r="L11" s="154" t="s">
        <v>6</v>
      </c>
      <c r="M11" s="108" t="s">
        <v>7</v>
      </c>
      <c r="N11" s="154" t="s">
        <v>6</v>
      </c>
    </row>
    <row r="12" spans="2:14" ht="9" customHeight="1">
      <c r="B12" s="150"/>
      <c r="C12" s="154"/>
      <c r="D12" s="196"/>
      <c r="E12" s="134"/>
      <c r="F12" s="148"/>
      <c r="G12" s="154"/>
      <c r="H12" s="114" t="s">
        <v>66</v>
      </c>
      <c r="I12" s="148"/>
      <c r="J12" s="147"/>
      <c r="K12" s="114" t="s">
        <v>66</v>
      </c>
      <c r="L12" s="147"/>
      <c r="M12" s="114" t="s">
        <v>66</v>
      </c>
      <c r="N12" s="147"/>
    </row>
    <row r="13" spans="2:14" ht="9" customHeight="1" thickBot="1">
      <c r="B13" s="150"/>
      <c r="C13" s="154"/>
      <c r="D13" s="196"/>
      <c r="E13" s="149"/>
      <c r="F13" s="148"/>
      <c r="G13" s="154"/>
      <c r="H13" s="115" t="s">
        <v>65</v>
      </c>
      <c r="I13" s="208"/>
      <c r="J13" s="147"/>
      <c r="K13" s="109" t="s">
        <v>65</v>
      </c>
      <c r="L13" s="147"/>
      <c r="M13" s="109" t="s">
        <v>65</v>
      </c>
      <c r="N13" s="147"/>
    </row>
    <row r="14" spans="2:14" s="3" customFormat="1" ht="12" customHeight="1" thickTop="1">
      <c r="B14" s="17"/>
      <c r="C14" s="28"/>
      <c r="D14" s="28"/>
      <c r="E14" s="209" t="s">
        <v>11</v>
      </c>
      <c r="F14" s="215" t="s">
        <v>34</v>
      </c>
      <c r="G14" s="212">
        <f>SUM(G17:G52,G63:G80)</f>
        <v>92743767</v>
      </c>
      <c r="H14" s="12">
        <f>H17+H26+H29+H32+H35+H41+H44+H47+H50+H63+H72+H78+H23+H20</f>
        <v>2806169</v>
      </c>
      <c r="I14" s="212">
        <f>SUM(I17:I52,I63:I80)</f>
        <v>1653520</v>
      </c>
      <c r="J14" s="221">
        <f>J75</f>
        <v>0</v>
      </c>
      <c r="K14" s="12">
        <f>K69+K63+K72+K78+K17+K20+K32+K38</f>
        <v>9272373</v>
      </c>
      <c r="L14" s="221">
        <f>SUM(L47:L80)</f>
        <v>7680344</v>
      </c>
      <c r="M14" s="12">
        <f>M69+M72+M78</f>
        <v>15663919</v>
      </c>
      <c r="N14" s="221">
        <f>N66+N75</f>
        <v>29583837</v>
      </c>
    </row>
    <row r="15" spans="2:14" s="3" customFormat="1" ht="12" customHeight="1">
      <c r="B15" s="89"/>
      <c r="C15" s="90"/>
      <c r="D15" s="90"/>
      <c r="E15" s="210"/>
      <c r="F15" s="216"/>
      <c r="G15" s="213"/>
      <c r="H15" s="92">
        <f>H33</f>
        <v>6330000</v>
      </c>
      <c r="I15" s="213"/>
      <c r="J15" s="222"/>
      <c r="K15" s="91"/>
      <c r="L15" s="222"/>
      <c r="M15" s="91"/>
      <c r="N15" s="222"/>
    </row>
    <row r="16" spans="2:14" s="3" customFormat="1" ht="11.25" customHeight="1">
      <c r="B16" s="18"/>
      <c r="C16" s="29"/>
      <c r="D16" s="29"/>
      <c r="E16" s="211"/>
      <c r="F16" s="217"/>
      <c r="G16" s="214"/>
      <c r="H16" s="14">
        <f>H28+H34+H46</f>
        <v>4810000</v>
      </c>
      <c r="I16" s="214"/>
      <c r="J16" s="223"/>
      <c r="K16" s="14"/>
      <c r="L16" s="223"/>
      <c r="M16" s="14"/>
      <c r="N16" s="223"/>
    </row>
    <row r="17" spans="2:16" s="3" customFormat="1" ht="9.75" customHeight="1">
      <c r="B17" s="143">
        <v>1</v>
      </c>
      <c r="C17" s="172" t="s">
        <v>1</v>
      </c>
      <c r="D17" s="143">
        <v>6050</v>
      </c>
      <c r="E17" s="151" t="s">
        <v>84</v>
      </c>
      <c r="F17" s="147" t="s">
        <v>42</v>
      </c>
      <c r="G17" s="155">
        <v>139996</v>
      </c>
      <c r="H17" s="50">
        <v>18126</v>
      </c>
      <c r="I17" s="166"/>
      <c r="J17" s="169"/>
      <c r="K17" s="50">
        <v>121870</v>
      </c>
      <c r="L17" s="169"/>
      <c r="M17" s="40"/>
      <c r="N17" s="169"/>
      <c r="O17" s="55"/>
      <c r="P17" s="55" t="e">
        <f>#REF!-O17</f>
        <v>#REF!</v>
      </c>
    </row>
    <row r="18" spans="2:16" s="3" customFormat="1" ht="9.75" customHeight="1">
      <c r="B18" s="141"/>
      <c r="C18" s="172"/>
      <c r="D18" s="141"/>
      <c r="E18" s="152"/>
      <c r="F18" s="148"/>
      <c r="G18" s="156"/>
      <c r="H18" s="88"/>
      <c r="I18" s="167"/>
      <c r="J18" s="170"/>
      <c r="K18" s="87"/>
      <c r="L18" s="170"/>
      <c r="M18" s="87"/>
      <c r="N18" s="170"/>
      <c r="O18" s="55"/>
      <c r="P18" s="55"/>
    </row>
    <row r="19" spans="2:16" s="3" customFormat="1" ht="7.5" customHeight="1">
      <c r="B19" s="144"/>
      <c r="C19" s="173"/>
      <c r="D19" s="144"/>
      <c r="E19" s="153"/>
      <c r="F19" s="149"/>
      <c r="G19" s="144"/>
      <c r="H19" s="41"/>
      <c r="I19" s="168"/>
      <c r="J19" s="171"/>
      <c r="K19" s="41"/>
      <c r="L19" s="171"/>
      <c r="M19" s="41"/>
      <c r="N19" s="171"/>
      <c r="O19" s="55">
        <f>N17+N19+M17+M19+L17+L19+K17+K19+J17+J19+H17+H19</f>
        <v>139996</v>
      </c>
      <c r="P19" s="55">
        <f>G17-O19</f>
        <v>0</v>
      </c>
    </row>
    <row r="20" spans="2:16" s="3" customFormat="1" ht="9.75" customHeight="1">
      <c r="B20" s="143">
        <v>2</v>
      </c>
      <c r="C20" s="172" t="s">
        <v>1</v>
      </c>
      <c r="D20" s="143">
        <v>6050</v>
      </c>
      <c r="E20" s="151" t="s">
        <v>85</v>
      </c>
      <c r="F20" s="147" t="s">
        <v>42</v>
      </c>
      <c r="G20" s="155">
        <v>80000</v>
      </c>
      <c r="H20" s="50">
        <v>10019</v>
      </c>
      <c r="I20" s="166"/>
      <c r="J20" s="169"/>
      <c r="K20" s="50">
        <v>69981</v>
      </c>
      <c r="L20" s="169"/>
      <c r="M20" s="40"/>
      <c r="N20" s="169"/>
      <c r="O20" s="55"/>
      <c r="P20" s="55"/>
    </row>
    <row r="21" spans="2:16" s="3" customFormat="1" ht="3.75" customHeight="1">
      <c r="B21" s="141"/>
      <c r="C21" s="172"/>
      <c r="D21" s="141"/>
      <c r="E21" s="152"/>
      <c r="F21" s="148"/>
      <c r="G21" s="156"/>
      <c r="H21" s="88"/>
      <c r="I21" s="167"/>
      <c r="J21" s="170"/>
      <c r="K21" s="87"/>
      <c r="L21" s="170"/>
      <c r="M21" s="87"/>
      <c r="N21" s="170"/>
      <c r="O21" s="55"/>
      <c r="P21" s="55"/>
    </row>
    <row r="22" spans="2:16" s="3" customFormat="1" ht="5.25" customHeight="1">
      <c r="B22" s="144"/>
      <c r="C22" s="173"/>
      <c r="D22" s="144"/>
      <c r="E22" s="153"/>
      <c r="F22" s="149"/>
      <c r="G22" s="144"/>
      <c r="H22" s="41"/>
      <c r="I22" s="168"/>
      <c r="J22" s="171"/>
      <c r="K22" s="41"/>
      <c r="L22" s="171"/>
      <c r="M22" s="41"/>
      <c r="N22" s="171"/>
      <c r="O22" s="55"/>
      <c r="P22" s="55"/>
    </row>
    <row r="23" spans="2:16" s="3" customFormat="1" ht="11.25" customHeight="1">
      <c r="B23" s="143">
        <v>3</v>
      </c>
      <c r="C23" s="172" t="s">
        <v>1</v>
      </c>
      <c r="D23" s="143">
        <v>6050</v>
      </c>
      <c r="E23" s="151" t="s">
        <v>44</v>
      </c>
      <c r="F23" s="147" t="s">
        <v>23</v>
      </c>
      <c r="G23" s="155">
        <v>220000</v>
      </c>
      <c r="H23" s="50">
        <v>217560</v>
      </c>
      <c r="I23" s="80"/>
      <c r="J23" s="169"/>
      <c r="K23" s="40"/>
      <c r="L23" s="169"/>
      <c r="M23" s="40"/>
      <c r="N23" s="169"/>
      <c r="O23" s="55"/>
      <c r="P23" s="55"/>
    </row>
    <row r="24" spans="2:16" s="3" customFormat="1" ht="7.5" customHeight="1">
      <c r="B24" s="141"/>
      <c r="C24" s="172"/>
      <c r="D24" s="141"/>
      <c r="E24" s="152"/>
      <c r="F24" s="148"/>
      <c r="G24" s="156"/>
      <c r="H24" s="88"/>
      <c r="I24" s="88"/>
      <c r="J24" s="170"/>
      <c r="K24" s="87"/>
      <c r="L24" s="170"/>
      <c r="M24" s="87"/>
      <c r="N24" s="170"/>
      <c r="O24" s="55"/>
      <c r="P24" s="55"/>
    </row>
    <row r="25" spans="2:16" s="3" customFormat="1" ht="9.75" customHeight="1">
      <c r="B25" s="144"/>
      <c r="C25" s="173"/>
      <c r="D25" s="144"/>
      <c r="E25" s="153"/>
      <c r="F25" s="149"/>
      <c r="G25" s="144"/>
      <c r="H25" s="41"/>
      <c r="I25" s="52"/>
      <c r="J25" s="171"/>
      <c r="K25" s="41"/>
      <c r="L25" s="171"/>
      <c r="M25" s="41"/>
      <c r="N25" s="171"/>
      <c r="O25" s="55"/>
      <c r="P25" s="55"/>
    </row>
    <row r="26" spans="2:16" s="3" customFormat="1" ht="12" customHeight="1">
      <c r="B26" s="143">
        <v>4</v>
      </c>
      <c r="C26" s="172" t="s">
        <v>1</v>
      </c>
      <c r="D26" s="143">
        <v>6050</v>
      </c>
      <c r="E26" s="151" t="s">
        <v>24</v>
      </c>
      <c r="F26" s="148" t="s">
        <v>13</v>
      </c>
      <c r="G26" s="156">
        <v>2235853</v>
      </c>
      <c r="H26" s="50">
        <v>280000</v>
      </c>
      <c r="I26" s="166">
        <v>497000</v>
      </c>
      <c r="J26" s="185"/>
      <c r="K26" s="51"/>
      <c r="L26" s="169"/>
      <c r="M26" s="51"/>
      <c r="N26" s="169"/>
      <c r="O26" s="55"/>
      <c r="P26" s="55" t="e">
        <f>#REF!-O26</f>
        <v>#REF!</v>
      </c>
    </row>
    <row r="27" spans="2:16" s="3" customFormat="1" ht="6" customHeight="1">
      <c r="B27" s="141"/>
      <c r="C27" s="172"/>
      <c r="D27" s="141"/>
      <c r="E27" s="152"/>
      <c r="F27" s="148"/>
      <c r="G27" s="156"/>
      <c r="H27" s="88"/>
      <c r="I27" s="167"/>
      <c r="J27" s="159"/>
      <c r="K27" s="87"/>
      <c r="L27" s="170"/>
      <c r="M27" s="87"/>
      <c r="N27" s="170"/>
      <c r="O27" s="55"/>
      <c r="P27" s="55"/>
    </row>
    <row r="28" spans="2:16" s="3" customFormat="1" ht="12" customHeight="1">
      <c r="B28" s="144"/>
      <c r="C28" s="173"/>
      <c r="D28" s="144"/>
      <c r="E28" s="153"/>
      <c r="F28" s="149"/>
      <c r="G28" s="144"/>
      <c r="H28" s="53">
        <v>1410000</v>
      </c>
      <c r="I28" s="168"/>
      <c r="J28" s="160"/>
      <c r="K28" s="52"/>
      <c r="L28" s="171"/>
      <c r="M28" s="52"/>
      <c r="N28" s="171"/>
      <c r="O28" s="55">
        <f>N26+N28+M26+M28+L26+L28+K26+K28+J26+J28+H26+H28</f>
        <v>1690000</v>
      </c>
      <c r="P28" s="55">
        <f>G26-O28</f>
        <v>545853</v>
      </c>
    </row>
    <row r="29" spans="2:16" s="3" customFormat="1" ht="11.25" customHeight="1">
      <c r="B29" s="143">
        <v>5</v>
      </c>
      <c r="C29" s="199" t="s">
        <v>1</v>
      </c>
      <c r="D29" s="143">
        <v>6050</v>
      </c>
      <c r="E29" s="151" t="s">
        <v>16</v>
      </c>
      <c r="F29" s="147" t="s">
        <v>14</v>
      </c>
      <c r="G29" s="155">
        <v>933262</v>
      </c>
      <c r="H29" s="50">
        <v>599611</v>
      </c>
      <c r="I29" s="80"/>
      <c r="J29" s="169"/>
      <c r="K29" s="51"/>
      <c r="L29" s="169"/>
      <c r="M29" s="51"/>
      <c r="N29" s="169"/>
      <c r="O29" s="55"/>
      <c r="P29" s="55" t="e">
        <f>#REF!-O29</f>
        <v>#REF!</v>
      </c>
    </row>
    <row r="30" spans="2:16" s="3" customFormat="1" ht="6" customHeight="1">
      <c r="B30" s="141"/>
      <c r="C30" s="200"/>
      <c r="D30" s="141"/>
      <c r="E30" s="152"/>
      <c r="F30" s="148"/>
      <c r="G30" s="156"/>
      <c r="H30" s="88"/>
      <c r="I30" s="88"/>
      <c r="J30" s="170"/>
      <c r="K30" s="87"/>
      <c r="L30" s="170"/>
      <c r="M30" s="87"/>
      <c r="N30" s="170"/>
      <c r="O30" s="55"/>
      <c r="P30" s="55"/>
    </row>
    <row r="31" spans="2:16" s="3" customFormat="1" ht="6" customHeight="1">
      <c r="B31" s="144"/>
      <c r="C31" s="144"/>
      <c r="D31" s="144"/>
      <c r="E31" s="153"/>
      <c r="F31" s="149"/>
      <c r="G31" s="144"/>
      <c r="H31" s="41"/>
      <c r="I31" s="52"/>
      <c r="J31" s="171"/>
      <c r="K31" s="52"/>
      <c r="L31" s="171"/>
      <c r="M31" s="52"/>
      <c r="N31" s="171"/>
      <c r="O31" s="55">
        <f>N29+N31+M29+M31+L29+L31+K29+K31+J29+J31+H29+H31</f>
        <v>599611</v>
      </c>
      <c r="P31" s="55">
        <f>G29-O31</f>
        <v>333651</v>
      </c>
    </row>
    <row r="32" spans="2:16" ht="12" customHeight="1">
      <c r="B32" s="143">
        <v>6</v>
      </c>
      <c r="C32" s="172" t="s">
        <v>1</v>
      </c>
      <c r="D32" s="143">
        <v>6050</v>
      </c>
      <c r="E32" s="151" t="s">
        <v>15</v>
      </c>
      <c r="F32" s="147" t="s">
        <v>18</v>
      </c>
      <c r="G32" s="155">
        <v>15741507</v>
      </c>
      <c r="H32" s="10"/>
      <c r="I32" s="136">
        <v>70289</v>
      </c>
      <c r="J32" s="163"/>
      <c r="K32" s="10">
        <v>1305711</v>
      </c>
      <c r="L32" s="163"/>
      <c r="M32" s="10"/>
      <c r="N32" s="163"/>
      <c r="O32" s="55"/>
      <c r="P32" s="55" t="e">
        <f>#REF!-O32</f>
        <v>#REF!</v>
      </c>
    </row>
    <row r="33" spans="2:16" ht="12" customHeight="1">
      <c r="B33" s="141"/>
      <c r="C33" s="172"/>
      <c r="D33" s="141"/>
      <c r="E33" s="152"/>
      <c r="F33" s="148"/>
      <c r="G33" s="156"/>
      <c r="H33" s="68">
        <v>6330000</v>
      </c>
      <c r="I33" s="137"/>
      <c r="J33" s="164"/>
      <c r="K33" s="84"/>
      <c r="L33" s="164"/>
      <c r="M33" s="84"/>
      <c r="N33" s="164"/>
      <c r="O33" s="55"/>
      <c r="P33" s="55"/>
    </row>
    <row r="34" spans="2:16" ht="6.75" customHeight="1">
      <c r="B34" s="144"/>
      <c r="C34" s="173"/>
      <c r="D34" s="144"/>
      <c r="E34" s="153"/>
      <c r="F34" s="149"/>
      <c r="G34" s="141"/>
      <c r="H34" s="11"/>
      <c r="I34" s="138"/>
      <c r="J34" s="165"/>
      <c r="K34" s="11"/>
      <c r="L34" s="165"/>
      <c r="M34" s="11"/>
      <c r="N34" s="165"/>
      <c r="O34" s="55">
        <f>N32+N34+M32+M34+L32+L34+K32+K34+J32+J34+H32+H34</f>
        <v>1305711</v>
      </c>
      <c r="P34" s="55">
        <f>G32-O34</f>
        <v>14435796</v>
      </c>
    </row>
    <row r="35" spans="2:16" ht="12" customHeight="1">
      <c r="B35" s="143">
        <v>7</v>
      </c>
      <c r="C35" s="172" t="s">
        <v>1</v>
      </c>
      <c r="D35" s="143">
        <v>6050</v>
      </c>
      <c r="E35" s="151" t="s">
        <v>25</v>
      </c>
      <c r="F35" s="147" t="s">
        <v>23</v>
      </c>
      <c r="G35" s="155">
        <v>82200</v>
      </c>
      <c r="H35" s="10">
        <v>70000</v>
      </c>
      <c r="I35" s="16"/>
      <c r="J35" s="163"/>
      <c r="K35" s="10"/>
      <c r="L35" s="163"/>
      <c r="M35" s="10"/>
      <c r="N35" s="163"/>
      <c r="O35" s="55"/>
      <c r="P35" s="55">
        <f>G34-O35</f>
        <v>0</v>
      </c>
    </row>
    <row r="36" spans="2:16" ht="6.75" customHeight="1">
      <c r="B36" s="141"/>
      <c r="C36" s="172"/>
      <c r="D36" s="141"/>
      <c r="E36" s="152"/>
      <c r="F36" s="148"/>
      <c r="G36" s="156"/>
      <c r="H36" s="84"/>
      <c r="I36" s="84"/>
      <c r="J36" s="164"/>
      <c r="K36" s="84"/>
      <c r="L36" s="164"/>
      <c r="M36" s="84"/>
      <c r="N36" s="164"/>
      <c r="O36" s="55"/>
      <c r="P36" s="55"/>
    </row>
    <row r="37" spans="2:16" ht="7.5" customHeight="1">
      <c r="B37" s="144"/>
      <c r="C37" s="173"/>
      <c r="D37" s="144"/>
      <c r="E37" s="153"/>
      <c r="F37" s="149"/>
      <c r="G37" s="141"/>
      <c r="H37" s="11"/>
      <c r="I37" s="15"/>
      <c r="J37" s="165"/>
      <c r="K37" s="11"/>
      <c r="L37" s="165"/>
      <c r="M37" s="11"/>
      <c r="N37" s="165"/>
      <c r="O37" s="55">
        <f>N35+N37+M35+M37+L35+L37+K35+K37+J35+J37+H35+H37</f>
        <v>70000</v>
      </c>
      <c r="P37" s="55">
        <f>G35-O37</f>
        <v>12200</v>
      </c>
    </row>
    <row r="38" spans="2:16" ht="10.5" customHeight="1">
      <c r="B38" s="143">
        <v>8</v>
      </c>
      <c r="C38" s="172" t="s">
        <v>1</v>
      </c>
      <c r="D38" s="143">
        <v>6050</v>
      </c>
      <c r="E38" s="151" t="s">
        <v>86</v>
      </c>
      <c r="F38" s="147" t="s">
        <v>42</v>
      </c>
      <c r="G38" s="155">
        <v>147500</v>
      </c>
      <c r="H38" s="10"/>
      <c r="I38" s="136">
        <v>10451</v>
      </c>
      <c r="J38" s="163"/>
      <c r="K38" s="10">
        <v>137049</v>
      </c>
      <c r="L38" s="163"/>
      <c r="M38" s="10"/>
      <c r="N38" s="163"/>
      <c r="O38" s="55"/>
      <c r="P38" s="55"/>
    </row>
    <row r="39" spans="2:16" ht="7.5" customHeight="1">
      <c r="B39" s="141"/>
      <c r="C39" s="172"/>
      <c r="D39" s="141"/>
      <c r="E39" s="152"/>
      <c r="F39" s="148"/>
      <c r="G39" s="156"/>
      <c r="H39" s="84"/>
      <c r="I39" s="137"/>
      <c r="J39" s="164"/>
      <c r="K39" s="84"/>
      <c r="L39" s="164"/>
      <c r="M39" s="84"/>
      <c r="N39" s="164"/>
      <c r="O39" s="55"/>
      <c r="P39" s="55"/>
    </row>
    <row r="40" spans="2:16" ht="7.5" customHeight="1">
      <c r="B40" s="144"/>
      <c r="C40" s="173"/>
      <c r="D40" s="144"/>
      <c r="E40" s="153"/>
      <c r="F40" s="149"/>
      <c r="G40" s="141"/>
      <c r="H40" s="11"/>
      <c r="I40" s="138"/>
      <c r="J40" s="165"/>
      <c r="K40" s="11"/>
      <c r="L40" s="165"/>
      <c r="M40" s="11"/>
      <c r="N40" s="165"/>
      <c r="O40" s="55"/>
      <c r="P40" s="55"/>
    </row>
    <row r="41" spans="2:16" ht="10.5" customHeight="1">
      <c r="B41" s="143">
        <v>9</v>
      </c>
      <c r="C41" s="172" t="s">
        <v>1</v>
      </c>
      <c r="D41" s="143">
        <v>6050</v>
      </c>
      <c r="E41" s="151" t="s">
        <v>36</v>
      </c>
      <c r="F41" s="147" t="s">
        <v>23</v>
      </c>
      <c r="G41" s="155">
        <v>212108</v>
      </c>
      <c r="H41" s="10">
        <v>109546</v>
      </c>
      <c r="I41" s="16"/>
      <c r="J41" s="163"/>
      <c r="K41" s="10"/>
      <c r="L41" s="163"/>
      <c r="M41" s="10"/>
      <c r="N41" s="163"/>
      <c r="O41" s="55"/>
      <c r="P41" s="55">
        <f>G37-O41</f>
        <v>0</v>
      </c>
    </row>
    <row r="42" spans="2:16" ht="6" customHeight="1">
      <c r="B42" s="141"/>
      <c r="C42" s="172"/>
      <c r="D42" s="141"/>
      <c r="E42" s="152"/>
      <c r="F42" s="148"/>
      <c r="G42" s="156"/>
      <c r="H42" s="84"/>
      <c r="I42" s="84"/>
      <c r="J42" s="164"/>
      <c r="K42" s="84"/>
      <c r="L42" s="164"/>
      <c r="M42" s="84"/>
      <c r="N42" s="164"/>
      <c r="O42" s="55"/>
      <c r="P42" s="55"/>
    </row>
    <row r="43" spans="2:16" ht="6" customHeight="1">
      <c r="B43" s="144"/>
      <c r="C43" s="173"/>
      <c r="D43" s="144"/>
      <c r="E43" s="153"/>
      <c r="F43" s="149"/>
      <c r="G43" s="144"/>
      <c r="H43" s="11"/>
      <c r="I43" s="15"/>
      <c r="J43" s="165"/>
      <c r="K43" s="11"/>
      <c r="L43" s="165"/>
      <c r="M43" s="11"/>
      <c r="N43" s="165"/>
      <c r="O43" s="55">
        <f>N41+N43+M41+M43+L41+L43+K41+K43+J41+J43+H41+H43</f>
        <v>109546</v>
      </c>
      <c r="P43" s="55">
        <f>G41-O43</f>
        <v>102562</v>
      </c>
    </row>
    <row r="44" spans="2:16" ht="9" customHeight="1">
      <c r="B44" s="143">
        <v>10</v>
      </c>
      <c r="C44" s="172" t="s">
        <v>1</v>
      </c>
      <c r="D44" s="143">
        <v>6050</v>
      </c>
      <c r="E44" s="229" t="s">
        <v>28</v>
      </c>
      <c r="F44" s="147" t="s">
        <v>13</v>
      </c>
      <c r="G44" s="155">
        <v>4147514</v>
      </c>
      <c r="H44" s="50">
        <v>662305</v>
      </c>
      <c r="I44" s="80"/>
      <c r="J44" s="44"/>
      <c r="K44" s="51"/>
      <c r="L44" s="44"/>
      <c r="M44" s="51"/>
      <c r="N44" s="44"/>
      <c r="O44" s="55"/>
      <c r="P44" s="55"/>
    </row>
    <row r="45" spans="2:16" ht="9" customHeight="1">
      <c r="B45" s="141"/>
      <c r="C45" s="172"/>
      <c r="D45" s="141"/>
      <c r="E45" s="230"/>
      <c r="F45" s="148"/>
      <c r="G45" s="156"/>
      <c r="H45" s="88"/>
      <c r="I45" s="88"/>
      <c r="J45" s="46"/>
      <c r="K45" s="87"/>
      <c r="L45" s="46"/>
      <c r="M45" s="87"/>
      <c r="N45" s="46"/>
      <c r="O45" s="55"/>
      <c r="P45" s="55"/>
    </row>
    <row r="46" spans="2:16" ht="9" customHeight="1">
      <c r="B46" s="144"/>
      <c r="C46" s="173"/>
      <c r="D46" s="144"/>
      <c r="E46" s="231"/>
      <c r="F46" s="149"/>
      <c r="G46" s="144"/>
      <c r="H46" s="53">
        <v>3400000</v>
      </c>
      <c r="I46" s="81"/>
      <c r="J46" s="43"/>
      <c r="K46" s="52"/>
      <c r="L46" s="43"/>
      <c r="M46" s="52"/>
      <c r="N46" s="43"/>
      <c r="O46" s="55"/>
      <c r="P46" s="55"/>
    </row>
    <row r="47" spans="2:16" ht="12.75" customHeight="1">
      <c r="B47" s="143">
        <v>11</v>
      </c>
      <c r="C47" s="172" t="s">
        <v>1</v>
      </c>
      <c r="D47" s="143">
        <v>6050</v>
      </c>
      <c r="E47" s="151" t="s">
        <v>43</v>
      </c>
      <c r="F47" s="147" t="s">
        <v>23</v>
      </c>
      <c r="G47" s="155">
        <v>314401</v>
      </c>
      <c r="H47" s="10">
        <v>311821</v>
      </c>
      <c r="I47" s="16"/>
      <c r="J47" s="163"/>
      <c r="K47" s="10"/>
      <c r="L47" s="163"/>
      <c r="M47" s="10"/>
      <c r="N47" s="163"/>
      <c r="O47" s="55"/>
      <c r="P47" s="57"/>
    </row>
    <row r="48" spans="2:16" ht="6" customHeight="1">
      <c r="B48" s="141"/>
      <c r="C48" s="172"/>
      <c r="D48" s="141"/>
      <c r="E48" s="152"/>
      <c r="F48" s="148"/>
      <c r="G48" s="156"/>
      <c r="H48" s="84"/>
      <c r="I48" s="84"/>
      <c r="J48" s="164"/>
      <c r="K48" s="84"/>
      <c r="L48" s="164"/>
      <c r="M48" s="84"/>
      <c r="N48" s="164"/>
      <c r="O48" s="55"/>
      <c r="P48" s="57"/>
    </row>
    <row r="49" spans="2:16" ht="6" customHeight="1">
      <c r="B49" s="144"/>
      <c r="C49" s="173"/>
      <c r="D49" s="144"/>
      <c r="E49" s="153"/>
      <c r="F49" s="149"/>
      <c r="G49" s="141"/>
      <c r="H49" s="11"/>
      <c r="I49" s="15"/>
      <c r="J49" s="165"/>
      <c r="K49" s="11"/>
      <c r="L49" s="165"/>
      <c r="M49" s="11"/>
      <c r="N49" s="165"/>
      <c r="O49" s="55">
        <f>N47+N49+M47+M49+L47+L49+K47+K49+J47+J49+H47+H49</f>
        <v>311821</v>
      </c>
      <c r="P49" s="55">
        <f>G47-O49</f>
        <v>2580</v>
      </c>
    </row>
    <row r="50" spans="2:16" ht="12" customHeight="1">
      <c r="B50" s="143">
        <v>12</v>
      </c>
      <c r="C50" s="172" t="s">
        <v>1</v>
      </c>
      <c r="D50" s="143">
        <v>6050</v>
      </c>
      <c r="E50" s="151" t="s">
        <v>33</v>
      </c>
      <c r="F50" s="147" t="s">
        <v>23</v>
      </c>
      <c r="G50" s="155">
        <v>326204</v>
      </c>
      <c r="H50" s="10">
        <v>323276</v>
      </c>
      <c r="I50" s="16"/>
      <c r="J50" s="163"/>
      <c r="K50" s="10"/>
      <c r="L50" s="163"/>
      <c r="M50" s="10"/>
      <c r="N50" s="163"/>
      <c r="O50" s="55"/>
      <c r="P50" s="55">
        <f>G49-O50</f>
        <v>0</v>
      </c>
    </row>
    <row r="51" spans="2:16" ht="6" customHeight="1">
      <c r="B51" s="141"/>
      <c r="C51" s="172"/>
      <c r="D51" s="141"/>
      <c r="E51" s="152"/>
      <c r="F51" s="148"/>
      <c r="G51" s="156"/>
      <c r="H51" s="84"/>
      <c r="I51" s="84"/>
      <c r="J51" s="164"/>
      <c r="K51" s="84"/>
      <c r="L51" s="164"/>
      <c r="M51" s="84"/>
      <c r="N51" s="164"/>
      <c r="O51" s="55"/>
      <c r="P51" s="55"/>
    </row>
    <row r="52" spans="2:16" ht="6" customHeight="1">
      <c r="B52" s="144"/>
      <c r="C52" s="173"/>
      <c r="D52" s="144"/>
      <c r="E52" s="153"/>
      <c r="F52" s="149"/>
      <c r="G52" s="141"/>
      <c r="H52" s="11"/>
      <c r="I52" s="15"/>
      <c r="J52" s="165"/>
      <c r="K52" s="11"/>
      <c r="L52" s="165"/>
      <c r="M52" s="11"/>
      <c r="N52" s="165"/>
      <c r="O52" s="55">
        <f>N50+N52+M50+M52+L50+L52+K50+K52+J50+J52+H50+H52</f>
        <v>323276</v>
      </c>
      <c r="P52" s="55">
        <f>G50-O52</f>
        <v>2928</v>
      </c>
    </row>
    <row r="53" spans="2:16" ht="6" customHeight="1">
      <c r="B53" s="116"/>
      <c r="C53" s="116"/>
      <c r="D53" s="116"/>
      <c r="E53" s="117"/>
      <c r="F53" s="118"/>
      <c r="G53" s="116"/>
      <c r="H53" s="119"/>
      <c r="I53" s="119"/>
      <c r="J53" s="120"/>
      <c r="K53" s="119"/>
      <c r="L53" s="120"/>
      <c r="M53" s="119"/>
      <c r="N53" s="120"/>
      <c r="O53" s="55"/>
      <c r="P53" s="55"/>
    </row>
    <row r="54" spans="2:16" ht="15.75" customHeight="1">
      <c r="B54" s="37"/>
      <c r="C54" s="37"/>
      <c r="D54" s="37"/>
      <c r="E54" s="62"/>
      <c r="F54" s="63"/>
      <c r="G54" s="37"/>
      <c r="H54" s="65"/>
      <c r="I54" s="65"/>
      <c r="J54" s="121"/>
      <c r="K54" s="65"/>
      <c r="L54" s="121"/>
      <c r="M54" s="65"/>
      <c r="N54" s="121"/>
      <c r="O54" s="55"/>
      <c r="P54" s="55"/>
    </row>
    <row r="55" spans="2:16" ht="12.75" customHeight="1">
      <c r="B55" s="37"/>
      <c r="C55" s="37"/>
      <c r="D55" s="37"/>
      <c r="E55" s="62"/>
      <c r="F55" s="63"/>
      <c r="G55" s="37"/>
      <c r="H55" s="65"/>
      <c r="I55" s="65"/>
      <c r="J55" s="121"/>
      <c r="K55" s="65"/>
      <c r="L55" s="121"/>
      <c r="M55" s="65"/>
      <c r="N55" s="121"/>
      <c r="O55" s="55"/>
      <c r="P55" s="55"/>
    </row>
    <row r="56" spans="2:16" ht="11.25" customHeight="1">
      <c r="B56" s="37"/>
      <c r="C56" s="37"/>
      <c r="D56" s="37"/>
      <c r="E56" s="62"/>
      <c r="F56" s="63"/>
      <c r="G56" s="37"/>
      <c r="H56" s="65"/>
      <c r="I56" s="65"/>
      <c r="J56" s="121"/>
      <c r="K56" s="65"/>
      <c r="L56" s="121"/>
      <c r="M56" s="65"/>
      <c r="N56" s="121"/>
      <c r="O56" s="55"/>
      <c r="P56" s="55"/>
    </row>
    <row r="57" spans="1:16" ht="6" customHeight="1">
      <c r="A57" s="121"/>
      <c r="B57" s="37"/>
      <c r="C57" s="37"/>
      <c r="D57" s="37"/>
      <c r="E57" s="62"/>
      <c r="F57" s="63"/>
      <c r="G57" s="37"/>
      <c r="H57" s="65"/>
      <c r="I57" s="65"/>
      <c r="J57" s="121"/>
      <c r="K57" s="65"/>
      <c r="L57" s="121"/>
      <c r="M57" s="65"/>
      <c r="N57" s="121"/>
      <c r="O57" s="55"/>
      <c r="P57" s="55"/>
    </row>
    <row r="58" spans="2:16" ht="12" customHeight="1">
      <c r="B58" s="150" t="s">
        <v>2</v>
      </c>
      <c r="C58" s="154" t="s">
        <v>3</v>
      </c>
      <c r="D58" s="195" t="s">
        <v>4</v>
      </c>
      <c r="E58" s="129" t="s">
        <v>5</v>
      </c>
      <c r="F58" s="147" t="s">
        <v>8</v>
      </c>
      <c r="G58" s="154" t="s">
        <v>9</v>
      </c>
      <c r="H58" s="145" t="s">
        <v>17</v>
      </c>
      <c r="I58" s="146"/>
      <c r="J58" s="146"/>
      <c r="K58" s="146"/>
      <c r="L58" s="146"/>
      <c r="M58" s="146"/>
      <c r="N58" s="128"/>
      <c r="O58" s="55"/>
      <c r="P58" s="55"/>
    </row>
    <row r="59" spans="2:16" ht="9.75" customHeight="1">
      <c r="B59" s="150"/>
      <c r="C59" s="154"/>
      <c r="D59" s="196"/>
      <c r="E59" s="130"/>
      <c r="F59" s="148"/>
      <c r="G59" s="154"/>
      <c r="H59" s="131">
        <v>2009</v>
      </c>
      <c r="I59" s="135"/>
      <c r="J59" s="132"/>
      <c r="K59" s="131">
        <v>2010</v>
      </c>
      <c r="L59" s="132"/>
      <c r="M59" s="131">
        <v>2011</v>
      </c>
      <c r="N59" s="132"/>
      <c r="O59" s="55"/>
      <c r="P59" s="55"/>
    </row>
    <row r="60" spans="2:16" ht="10.5" customHeight="1">
      <c r="B60" s="150"/>
      <c r="C60" s="154"/>
      <c r="D60" s="196"/>
      <c r="E60" s="133" t="s">
        <v>10</v>
      </c>
      <c r="F60" s="148"/>
      <c r="G60" s="154"/>
      <c r="H60" s="108" t="s">
        <v>7</v>
      </c>
      <c r="I60" s="147" t="s">
        <v>61</v>
      </c>
      <c r="J60" s="154" t="s">
        <v>6</v>
      </c>
      <c r="K60" s="108" t="s">
        <v>7</v>
      </c>
      <c r="L60" s="154" t="s">
        <v>6</v>
      </c>
      <c r="M60" s="108" t="s">
        <v>7</v>
      </c>
      <c r="N60" s="154" t="s">
        <v>6</v>
      </c>
      <c r="O60" s="55"/>
      <c r="P60" s="55"/>
    </row>
    <row r="61" spans="2:16" ht="9" customHeight="1">
      <c r="B61" s="150"/>
      <c r="C61" s="154"/>
      <c r="D61" s="196"/>
      <c r="E61" s="134"/>
      <c r="F61" s="148"/>
      <c r="G61" s="154"/>
      <c r="H61" s="114" t="s">
        <v>66</v>
      </c>
      <c r="I61" s="148"/>
      <c r="J61" s="154"/>
      <c r="K61" s="114" t="s">
        <v>66</v>
      </c>
      <c r="L61" s="154"/>
      <c r="M61" s="114" t="s">
        <v>66</v>
      </c>
      <c r="N61" s="154"/>
      <c r="O61" s="55"/>
      <c r="P61" s="55"/>
    </row>
    <row r="62" spans="2:16" ht="9" customHeight="1">
      <c r="B62" s="150"/>
      <c r="C62" s="154"/>
      <c r="D62" s="197"/>
      <c r="E62" s="149"/>
      <c r="F62" s="149"/>
      <c r="G62" s="154"/>
      <c r="H62" s="109" t="s">
        <v>65</v>
      </c>
      <c r="I62" s="149"/>
      <c r="J62" s="154"/>
      <c r="K62" s="109" t="s">
        <v>65</v>
      </c>
      <c r="L62" s="154"/>
      <c r="M62" s="109" t="s">
        <v>65</v>
      </c>
      <c r="N62" s="154"/>
      <c r="O62" s="55"/>
      <c r="P62" s="55"/>
    </row>
    <row r="63" spans="2:16" ht="12" customHeight="1">
      <c r="B63" s="143">
        <v>13</v>
      </c>
      <c r="C63" s="199" t="s">
        <v>1</v>
      </c>
      <c r="D63" s="143">
        <v>6050</v>
      </c>
      <c r="E63" s="151" t="s">
        <v>87</v>
      </c>
      <c r="F63" s="147" t="s">
        <v>34</v>
      </c>
      <c r="G63" s="155">
        <v>9185263</v>
      </c>
      <c r="H63" s="10">
        <v>82262</v>
      </c>
      <c r="I63" s="136">
        <v>149635</v>
      </c>
      <c r="J63" s="158"/>
      <c r="K63" s="10">
        <v>4335000</v>
      </c>
      <c r="L63" s="158"/>
      <c r="M63" s="10">
        <v>3000000</v>
      </c>
      <c r="N63" s="158"/>
      <c r="O63" s="55"/>
      <c r="P63" s="55">
        <f>G52-O63</f>
        <v>0</v>
      </c>
    </row>
    <row r="64" spans="2:16" ht="9.75" customHeight="1">
      <c r="B64" s="141"/>
      <c r="C64" s="200"/>
      <c r="D64" s="141"/>
      <c r="E64" s="152"/>
      <c r="F64" s="148"/>
      <c r="G64" s="156"/>
      <c r="H64" s="84"/>
      <c r="I64" s="137"/>
      <c r="J64" s="175"/>
      <c r="K64" s="84"/>
      <c r="L64" s="175"/>
      <c r="M64" s="84"/>
      <c r="N64" s="175"/>
      <c r="O64" s="55"/>
      <c r="P64" s="55"/>
    </row>
    <row r="65" spans="2:16" ht="12.75" customHeight="1">
      <c r="B65" s="141"/>
      <c r="C65" s="200"/>
      <c r="D65" s="144"/>
      <c r="E65" s="152"/>
      <c r="F65" s="148"/>
      <c r="G65" s="157"/>
      <c r="H65" s="67"/>
      <c r="I65" s="138"/>
      <c r="J65" s="177"/>
      <c r="K65" s="11"/>
      <c r="L65" s="177"/>
      <c r="M65" s="11"/>
      <c r="N65" s="177"/>
      <c r="O65" s="55">
        <f>H63+I63+K63+M63+1618366</f>
        <v>9185263</v>
      </c>
      <c r="P65" s="55">
        <f>G63-O65</f>
        <v>0</v>
      </c>
    </row>
    <row r="66" spans="2:16" ht="6.75" customHeight="1">
      <c r="B66" s="141"/>
      <c r="C66" s="200"/>
      <c r="D66" s="143">
        <v>6058</v>
      </c>
      <c r="E66" s="152"/>
      <c r="F66" s="148"/>
      <c r="G66" s="155">
        <v>27030000</v>
      </c>
      <c r="H66" s="10"/>
      <c r="I66" s="16"/>
      <c r="J66" s="158"/>
      <c r="K66" s="10"/>
      <c r="L66" s="158">
        <v>5300000</v>
      </c>
      <c r="M66" s="10"/>
      <c r="N66" s="158">
        <v>21730000</v>
      </c>
      <c r="O66" s="55"/>
      <c r="P66" s="55">
        <f>G65-O66</f>
        <v>0</v>
      </c>
    </row>
    <row r="67" spans="2:16" ht="6" customHeight="1">
      <c r="B67" s="141"/>
      <c r="C67" s="200"/>
      <c r="D67" s="141"/>
      <c r="E67" s="152"/>
      <c r="F67" s="148"/>
      <c r="G67" s="156"/>
      <c r="H67" s="84"/>
      <c r="I67" s="84"/>
      <c r="J67" s="175"/>
      <c r="K67" s="84"/>
      <c r="L67" s="175"/>
      <c r="M67" s="84"/>
      <c r="N67" s="175"/>
      <c r="O67" s="55"/>
      <c r="P67" s="55"/>
    </row>
    <row r="68" spans="2:16" ht="6" customHeight="1">
      <c r="B68" s="141"/>
      <c r="C68" s="200"/>
      <c r="D68" s="144"/>
      <c r="E68" s="152"/>
      <c r="F68" s="148"/>
      <c r="G68" s="157"/>
      <c r="H68" s="11"/>
      <c r="I68" s="15"/>
      <c r="J68" s="177"/>
      <c r="K68" s="11"/>
      <c r="L68" s="177"/>
      <c r="M68" s="11"/>
      <c r="N68" s="177"/>
      <c r="O68" s="55">
        <f>N66+N68+M66+M68+L66+L68+K66+K68+J66+J68+H66+H68</f>
        <v>27030000</v>
      </c>
      <c r="P68" s="55">
        <f>G66-O68</f>
        <v>0</v>
      </c>
    </row>
    <row r="69" spans="2:16" ht="11.25" customHeight="1">
      <c r="B69" s="141"/>
      <c r="C69" s="200"/>
      <c r="D69" s="143">
        <v>6059</v>
      </c>
      <c r="E69" s="152"/>
      <c r="F69" s="148"/>
      <c r="G69" s="155">
        <v>1963500</v>
      </c>
      <c r="H69" s="10"/>
      <c r="I69" s="16"/>
      <c r="J69" s="158"/>
      <c r="K69" s="10">
        <v>463500</v>
      </c>
      <c r="L69" s="158"/>
      <c r="M69" s="10">
        <v>1500000</v>
      </c>
      <c r="N69" s="158"/>
      <c r="O69" s="55"/>
      <c r="P69" s="55">
        <f>O65+O68+O71</f>
        <v>38178763</v>
      </c>
    </row>
    <row r="70" spans="2:16" ht="6" customHeight="1">
      <c r="B70" s="141"/>
      <c r="C70" s="200"/>
      <c r="D70" s="141"/>
      <c r="E70" s="152"/>
      <c r="F70" s="148"/>
      <c r="G70" s="156"/>
      <c r="H70" s="84"/>
      <c r="I70" s="84"/>
      <c r="J70" s="175"/>
      <c r="K70" s="84"/>
      <c r="L70" s="175"/>
      <c r="M70" s="84"/>
      <c r="N70" s="175"/>
      <c r="O70" s="55"/>
      <c r="P70" s="55"/>
    </row>
    <row r="71" spans="2:16" ht="6" customHeight="1">
      <c r="B71" s="144"/>
      <c r="C71" s="201"/>
      <c r="D71" s="144"/>
      <c r="E71" s="153"/>
      <c r="F71" s="149"/>
      <c r="G71" s="157"/>
      <c r="H71" s="11"/>
      <c r="I71" s="15"/>
      <c r="J71" s="177"/>
      <c r="K71" s="11"/>
      <c r="L71" s="177"/>
      <c r="M71" s="11"/>
      <c r="N71" s="177"/>
      <c r="O71" s="55">
        <f>N69+N71+M69+M71+L69+L71+K69+K71+J69+J71+H69+H71</f>
        <v>1963500</v>
      </c>
      <c r="P71" s="55">
        <f>G69-O71</f>
        <v>0</v>
      </c>
    </row>
    <row r="72" spans="2:16" ht="9.75" customHeight="1">
      <c r="B72" s="143">
        <v>14</v>
      </c>
      <c r="C72" s="199" t="s">
        <v>1</v>
      </c>
      <c r="D72" s="143">
        <v>6050</v>
      </c>
      <c r="E72" s="151" t="s">
        <v>88</v>
      </c>
      <c r="F72" s="147" t="s">
        <v>18</v>
      </c>
      <c r="G72" s="155">
        <v>12973769</v>
      </c>
      <c r="H72" s="10">
        <v>121643</v>
      </c>
      <c r="I72" s="136">
        <v>926145</v>
      </c>
      <c r="J72" s="158"/>
      <c r="K72" s="10">
        <v>1176672</v>
      </c>
      <c r="L72" s="158"/>
      <c r="M72" s="10">
        <v>9050000</v>
      </c>
      <c r="N72" s="158"/>
      <c r="O72" s="55">
        <f>M72+K72+I72+H72+1699309</f>
        <v>12973769</v>
      </c>
      <c r="P72" s="55"/>
    </row>
    <row r="73" spans="2:16" ht="6" customHeight="1">
      <c r="B73" s="141"/>
      <c r="C73" s="200"/>
      <c r="D73" s="141"/>
      <c r="E73" s="152"/>
      <c r="F73" s="148"/>
      <c r="G73" s="156"/>
      <c r="H73" s="84"/>
      <c r="I73" s="137"/>
      <c r="J73" s="175"/>
      <c r="K73" s="84"/>
      <c r="L73" s="175"/>
      <c r="M73" s="84"/>
      <c r="N73" s="175"/>
      <c r="O73" s="55"/>
      <c r="P73" s="55"/>
    </row>
    <row r="74" spans="2:16" ht="6" customHeight="1">
      <c r="B74" s="141"/>
      <c r="C74" s="200"/>
      <c r="D74" s="144"/>
      <c r="E74" s="152"/>
      <c r="F74" s="148"/>
      <c r="G74" s="157"/>
      <c r="H74" s="11"/>
      <c r="I74" s="138"/>
      <c r="J74" s="177"/>
      <c r="K74" s="11"/>
      <c r="L74" s="177"/>
      <c r="M74" s="11"/>
      <c r="N74" s="177"/>
      <c r="O74" s="55"/>
      <c r="P74" s="55"/>
    </row>
    <row r="75" spans="2:16" ht="6" customHeight="1">
      <c r="B75" s="141"/>
      <c r="C75" s="200"/>
      <c r="D75" s="143">
        <v>6058</v>
      </c>
      <c r="E75" s="152"/>
      <c r="F75" s="148"/>
      <c r="G75" s="155">
        <v>10234181</v>
      </c>
      <c r="H75" s="10"/>
      <c r="I75" s="16"/>
      <c r="J75" s="158"/>
      <c r="K75" s="10"/>
      <c r="L75" s="158">
        <v>2380344</v>
      </c>
      <c r="M75" s="10"/>
      <c r="N75" s="158">
        <v>7853837</v>
      </c>
      <c r="O75" s="55"/>
      <c r="P75" s="55"/>
    </row>
    <row r="76" spans="2:16" ht="6" customHeight="1">
      <c r="B76" s="141"/>
      <c r="C76" s="200"/>
      <c r="D76" s="141"/>
      <c r="E76" s="152"/>
      <c r="F76" s="148"/>
      <c r="G76" s="156"/>
      <c r="H76" s="84"/>
      <c r="I76" s="84"/>
      <c r="J76" s="175"/>
      <c r="K76" s="84"/>
      <c r="L76" s="175"/>
      <c r="M76" s="84"/>
      <c r="N76" s="175"/>
      <c r="O76" s="55"/>
      <c r="P76" s="55"/>
    </row>
    <row r="77" spans="2:16" ht="6.75" customHeight="1">
      <c r="B77" s="141"/>
      <c r="C77" s="200"/>
      <c r="D77" s="144"/>
      <c r="E77" s="152"/>
      <c r="F77" s="148"/>
      <c r="G77" s="157"/>
      <c r="H77" s="11"/>
      <c r="I77" s="15"/>
      <c r="J77" s="177"/>
      <c r="K77" s="11"/>
      <c r="L77" s="177"/>
      <c r="M77" s="11"/>
      <c r="N77" s="177"/>
      <c r="O77" s="55">
        <f>N75+L75</f>
        <v>10234181</v>
      </c>
      <c r="P77" s="55"/>
    </row>
    <row r="78" spans="2:16" ht="12" customHeight="1">
      <c r="B78" s="141"/>
      <c r="C78" s="200"/>
      <c r="D78" s="143">
        <v>6059</v>
      </c>
      <c r="E78" s="152"/>
      <c r="F78" s="148"/>
      <c r="G78" s="155">
        <v>6776509</v>
      </c>
      <c r="H78" s="10"/>
      <c r="I78" s="16"/>
      <c r="J78" s="158"/>
      <c r="K78" s="10">
        <v>1662590</v>
      </c>
      <c r="L78" s="158"/>
      <c r="M78" s="10">
        <v>5113919</v>
      </c>
      <c r="N78" s="158"/>
      <c r="O78" s="55">
        <f>M78+K78</f>
        <v>6776509</v>
      </c>
      <c r="P78" s="55"/>
    </row>
    <row r="79" spans="2:16" ht="7.5" customHeight="1">
      <c r="B79" s="141"/>
      <c r="C79" s="200"/>
      <c r="D79" s="141"/>
      <c r="E79" s="152"/>
      <c r="F79" s="148"/>
      <c r="G79" s="156"/>
      <c r="H79" s="84"/>
      <c r="I79" s="84"/>
      <c r="J79" s="175"/>
      <c r="K79" s="84"/>
      <c r="L79" s="175"/>
      <c r="M79" s="84"/>
      <c r="N79" s="175"/>
      <c r="O79" s="55"/>
      <c r="P79" s="55"/>
    </row>
    <row r="80" spans="2:16" ht="6.75" customHeight="1">
      <c r="B80" s="144"/>
      <c r="C80" s="201"/>
      <c r="D80" s="144"/>
      <c r="E80" s="153"/>
      <c r="F80" s="149"/>
      <c r="G80" s="157"/>
      <c r="H80" s="11"/>
      <c r="I80" s="15"/>
      <c r="J80" s="177"/>
      <c r="K80" s="11"/>
      <c r="L80" s="177"/>
      <c r="M80" s="11"/>
      <c r="N80" s="177"/>
      <c r="O80" s="55"/>
      <c r="P80" s="55"/>
    </row>
    <row r="81" spans="1:16" s="3" customFormat="1" ht="10.5" customHeight="1">
      <c r="A81" s="19"/>
      <c r="B81" s="7"/>
      <c r="C81" s="186"/>
      <c r="D81" s="7"/>
      <c r="E81" s="202" t="s">
        <v>41</v>
      </c>
      <c r="F81" s="186" t="s">
        <v>40</v>
      </c>
      <c r="G81" s="224">
        <f>SUM(G84:G113,G121:G144)</f>
        <v>15580465</v>
      </c>
      <c r="H81" s="13">
        <f>SUM(H84:H113,H121:H144)</f>
        <v>200874</v>
      </c>
      <c r="I81" s="263">
        <v>200874</v>
      </c>
      <c r="J81" s="263">
        <f>SUM(J84:J132,J133:J144)</f>
        <v>0</v>
      </c>
      <c r="K81" s="13">
        <f>SUM(K84:K113,K121:K144)</f>
        <v>11695180</v>
      </c>
      <c r="L81" s="263">
        <f>SUM(L84:L113,L121:L144)</f>
        <v>2420000</v>
      </c>
      <c r="M81" s="13">
        <f>SUM(M84:M113,M121:M144)</f>
        <v>210000</v>
      </c>
      <c r="N81" s="180"/>
      <c r="O81" s="55">
        <f>M81+K81+J81+H81</f>
        <v>12106054</v>
      </c>
      <c r="P81" s="55">
        <f>G71-O81</f>
        <v>-12106054</v>
      </c>
    </row>
    <row r="82" spans="1:16" s="3" customFormat="1" ht="10.5" customHeight="1">
      <c r="A82" s="19"/>
      <c r="B82" s="97"/>
      <c r="C82" s="187"/>
      <c r="D82" s="98"/>
      <c r="E82" s="203"/>
      <c r="F82" s="187"/>
      <c r="G82" s="213"/>
      <c r="H82" s="92"/>
      <c r="I82" s="222"/>
      <c r="J82" s="222"/>
      <c r="K82" s="92"/>
      <c r="L82" s="222"/>
      <c r="M82" s="91"/>
      <c r="N82" s="181"/>
      <c r="O82" s="55"/>
      <c r="P82" s="55"/>
    </row>
    <row r="83" spans="1:16" s="3" customFormat="1" ht="6.75" customHeight="1">
      <c r="A83" s="19"/>
      <c r="B83" s="8"/>
      <c r="C83" s="188"/>
      <c r="D83" s="9"/>
      <c r="E83" s="204"/>
      <c r="F83" s="188"/>
      <c r="G83" s="225"/>
      <c r="H83" s="100"/>
      <c r="I83" s="223"/>
      <c r="J83" s="223"/>
      <c r="K83" s="100"/>
      <c r="L83" s="223"/>
      <c r="M83" s="27"/>
      <c r="N83" s="182"/>
      <c r="O83" s="55"/>
      <c r="P83" s="55"/>
    </row>
    <row r="84" spans="1:16" s="3" customFormat="1" ht="12" customHeight="1">
      <c r="A84" s="19"/>
      <c r="B84" s="140">
        <v>15</v>
      </c>
      <c r="C84" s="143">
        <v>60016</v>
      </c>
      <c r="D84" s="140">
        <v>6050</v>
      </c>
      <c r="E84" s="151" t="s">
        <v>81</v>
      </c>
      <c r="F84" s="183" t="s">
        <v>42</v>
      </c>
      <c r="G84" s="189">
        <v>180671</v>
      </c>
      <c r="H84" s="33">
        <v>50671</v>
      </c>
      <c r="I84" s="39"/>
      <c r="J84" s="48"/>
      <c r="K84" s="33">
        <v>130000</v>
      </c>
      <c r="L84" s="44"/>
      <c r="M84" s="33"/>
      <c r="N84" s="46"/>
      <c r="O84" s="55"/>
      <c r="P84" s="55"/>
    </row>
    <row r="85" spans="1:16" s="3" customFormat="1" ht="6" customHeight="1">
      <c r="A85" s="19"/>
      <c r="B85" s="141"/>
      <c r="C85" s="141"/>
      <c r="D85" s="141"/>
      <c r="E85" s="152"/>
      <c r="F85" s="148"/>
      <c r="G85" s="156"/>
      <c r="H85" s="39"/>
      <c r="I85" s="39"/>
      <c r="J85" s="48"/>
      <c r="K85" s="70"/>
      <c r="L85" s="46"/>
      <c r="M85" s="70"/>
      <c r="N85" s="46"/>
      <c r="O85" s="55"/>
      <c r="P85" s="55"/>
    </row>
    <row r="86" spans="1:16" s="3" customFormat="1" ht="6" customHeight="1">
      <c r="A86" s="19"/>
      <c r="B86" s="142"/>
      <c r="C86" s="144"/>
      <c r="D86" s="142"/>
      <c r="E86" s="153"/>
      <c r="F86" s="184"/>
      <c r="G86" s="142"/>
      <c r="H86" s="60"/>
      <c r="I86" s="34"/>
      <c r="J86" s="46"/>
      <c r="K86" s="60"/>
      <c r="L86" s="46"/>
      <c r="M86" s="60"/>
      <c r="N86" s="46"/>
      <c r="O86" s="55"/>
      <c r="P86" s="55"/>
    </row>
    <row r="87" spans="1:16" s="3" customFormat="1" ht="11.25" customHeight="1">
      <c r="A87" s="19"/>
      <c r="B87" s="140">
        <v>16</v>
      </c>
      <c r="C87" s="143">
        <v>60016</v>
      </c>
      <c r="D87" s="140">
        <v>6050</v>
      </c>
      <c r="E87" s="151" t="s">
        <v>50</v>
      </c>
      <c r="F87" s="183" t="s">
        <v>42</v>
      </c>
      <c r="G87" s="189">
        <v>191411</v>
      </c>
      <c r="H87" s="33"/>
      <c r="I87" s="190">
        <v>71411</v>
      </c>
      <c r="J87" s="61"/>
      <c r="K87" s="33">
        <v>120000</v>
      </c>
      <c r="L87" s="44"/>
      <c r="M87" s="33"/>
      <c r="N87" s="44"/>
      <c r="O87" s="55"/>
      <c r="P87" s="55"/>
    </row>
    <row r="88" spans="1:16" s="3" customFormat="1" ht="6" customHeight="1">
      <c r="A88" s="19"/>
      <c r="B88" s="141"/>
      <c r="C88" s="141"/>
      <c r="D88" s="141"/>
      <c r="E88" s="152"/>
      <c r="F88" s="148"/>
      <c r="G88" s="156"/>
      <c r="H88" s="39"/>
      <c r="I88" s="191"/>
      <c r="J88" s="48"/>
      <c r="K88" s="70"/>
      <c r="L88" s="46"/>
      <c r="M88" s="70"/>
      <c r="N88" s="46"/>
      <c r="O88" s="55"/>
      <c r="P88" s="55"/>
    </row>
    <row r="89" spans="1:16" s="3" customFormat="1" ht="6" customHeight="1">
      <c r="A89" s="19"/>
      <c r="B89" s="142"/>
      <c r="C89" s="144"/>
      <c r="D89" s="142"/>
      <c r="E89" s="153"/>
      <c r="F89" s="184"/>
      <c r="G89" s="142"/>
      <c r="H89" s="32"/>
      <c r="I89" s="192"/>
      <c r="J89" s="43"/>
      <c r="K89" s="32"/>
      <c r="L89" s="43"/>
      <c r="M89" s="32"/>
      <c r="N89" s="43"/>
      <c r="O89" s="55"/>
      <c r="P89" s="55"/>
    </row>
    <row r="90" spans="1:16" s="3" customFormat="1" ht="12" customHeight="1">
      <c r="A90" s="19"/>
      <c r="B90" s="140">
        <v>17</v>
      </c>
      <c r="C90" s="143">
        <v>60016</v>
      </c>
      <c r="D90" s="140">
        <v>6050</v>
      </c>
      <c r="E90" s="151" t="s">
        <v>58</v>
      </c>
      <c r="F90" s="183" t="s">
        <v>42</v>
      </c>
      <c r="G90" s="189">
        <v>16860</v>
      </c>
      <c r="H90" s="33">
        <v>1000</v>
      </c>
      <c r="I90" s="38"/>
      <c r="J90" s="61"/>
      <c r="K90" s="33">
        <v>15860</v>
      </c>
      <c r="L90" s="44"/>
      <c r="M90" s="33"/>
      <c r="N90" s="44"/>
      <c r="O90" s="55"/>
      <c r="P90" s="55"/>
    </row>
    <row r="91" spans="1:16" s="3" customFormat="1" ht="6" customHeight="1">
      <c r="A91" s="19"/>
      <c r="B91" s="141"/>
      <c r="C91" s="141"/>
      <c r="D91" s="141"/>
      <c r="E91" s="152"/>
      <c r="F91" s="148"/>
      <c r="G91" s="156"/>
      <c r="H91" s="39"/>
      <c r="I91" s="39"/>
      <c r="J91" s="48"/>
      <c r="K91" s="70"/>
      <c r="L91" s="46"/>
      <c r="M91" s="70"/>
      <c r="N91" s="46"/>
      <c r="O91" s="55"/>
      <c r="P91" s="55"/>
    </row>
    <row r="92" spans="1:16" s="3" customFormat="1" ht="6" customHeight="1">
      <c r="A92" s="19"/>
      <c r="B92" s="142"/>
      <c r="C92" s="144"/>
      <c r="D92" s="142"/>
      <c r="E92" s="153"/>
      <c r="F92" s="184"/>
      <c r="G92" s="142"/>
      <c r="H92" s="32"/>
      <c r="I92" s="26"/>
      <c r="J92" s="43"/>
      <c r="K92" s="32"/>
      <c r="L92" s="43"/>
      <c r="M92" s="32"/>
      <c r="N92" s="43"/>
      <c r="O92" s="55"/>
      <c r="P92" s="55"/>
    </row>
    <row r="93" spans="1:16" s="3" customFormat="1" ht="12" customHeight="1">
      <c r="A93" s="19"/>
      <c r="B93" s="140">
        <v>18</v>
      </c>
      <c r="C93" s="143">
        <v>60016</v>
      </c>
      <c r="D93" s="143">
        <v>6050</v>
      </c>
      <c r="E93" s="151" t="s">
        <v>59</v>
      </c>
      <c r="F93" s="147" t="s">
        <v>42</v>
      </c>
      <c r="G93" s="155">
        <v>52092</v>
      </c>
      <c r="H93" s="33">
        <v>47822</v>
      </c>
      <c r="I93" s="38"/>
      <c r="J93" s="185"/>
      <c r="K93" s="33">
        <v>4270</v>
      </c>
      <c r="L93" s="185"/>
      <c r="M93" s="73"/>
      <c r="N93" s="185"/>
      <c r="O93" s="55"/>
      <c r="P93" s="55"/>
    </row>
    <row r="94" spans="1:16" s="3" customFormat="1" ht="6" customHeight="1">
      <c r="A94" s="19"/>
      <c r="B94" s="141"/>
      <c r="C94" s="141"/>
      <c r="D94" s="141"/>
      <c r="E94" s="152"/>
      <c r="F94" s="148"/>
      <c r="G94" s="156"/>
      <c r="H94" s="39"/>
      <c r="I94" s="39"/>
      <c r="J94" s="159"/>
      <c r="K94" s="39"/>
      <c r="L94" s="159"/>
      <c r="M94" s="95"/>
      <c r="N94" s="159"/>
      <c r="O94" s="55"/>
      <c r="P94" s="55"/>
    </row>
    <row r="95" spans="1:16" s="3" customFormat="1" ht="6" customHeight="1">
      <c r="A95" s="19"/>
      <c r="B95" s="142"/>
      <c r="C95" s="144"/>
      <c r="D95" s="144"/>
      <c r="E95" s="153"/>
      <c r="F95" s="149"/>
      <c r="G95" s="144"/>
      <c r="H95" s="74"/>
      <c r="I95" s="83"/>
      <c r="J95" s="160"/>
      <c r="K95" s="74"/>
      <c r="L95" s="160"/>
      <c r="M95" s="74"/>
      <c r="N95" s="160"/>
      <c r="O95" s="55"/>
      <c r="P95" s="55"/>
    </row>
    <row r="96" spans="1:16" s="3" customFormat="1" ht="30.75" customHeight="1">
      <c r="A96" s="19"/>
      <c r="B96" s="140">
        <v>19</v>
      </c>
      <c r="C96" s="143">
        <v>60016</v>
      </c>
      <c r="D96" s="143">
        <v>6050</v>
      </c>
      <c r="E96" s="151" t="s">
        <v>54</v>
      </c>
      <c r="F96" s="147" t="s">
        <v>42</v>
      </c>
      <c r="G96" s="155">
        <v>1850000</v>
      </c>
      <c r="H96" s="33">
        <v>6000</v>
      </c>
      <c r="I96" s="190">
        <v>494000</v>
      </c>
      <c r="J96" s="185"/>
      <c r="K96" s="33">
        <v>1350000</v>
      </c>
      <c r="L96" s="185"/>
      <c r="M96" s="73"/>
      <c r="N96" s="185"/>
      <c r="O96" s="55"/>
      <c r="P96" s="55"/>
    </row>
    <row r="97" spans="1:16" s="3" customFormat="1" ht="18" customHeight="1">
      <c r="A97" s="19"/>
      <c r="B97" s="141"/>
      <c r="C97" s="141"/>
      <c r="D97" s="141"/>
      <c r="E97" s="152"/>
      <c r="F97" s="148"/>
      <c r="G97" s="156"/>
      <c r="H97" s="39"/>
      <c r="I97" s="191"/>
      <c r="J97" s="159"/>
      <c r="K97" s="39"/>
      <c r="L97" s="159"/>
      <c r="M97" s="93"/>
      <c r="N97" s="159"/>
      <c r="O97" s="55"/>
      <c r="P97" s="55"/>
    </row>
    <row r="98" spans="1:16" s="3" customFormat="1" ht="9.75" customHeight="1">
      <c r="A98" s="19"/>
      <c r="B98" s="142"/>
      <c r="C98" s="144"/>
      <c r="D98" s="144"/>
      <c r="E98" s="153"/>
      <c r="F98" s="149"/>
      <c r="G98" s="144"/>
      <c r="H98" s="74"/>
      <c r="I98" s="192"/>
      <c r="J98" s="160"/>
      <c r="K98" s="74"/>
      <c r="L98" s="160"/>
      <c r="M98" s="74"/>
      <c r="N98" s="160"/>
      <c r="O98" s="55"/>
      <c r="P98" s="55"/>
    </row>
    <row r="99" spans="1:16" s="3" customFormat="1" ht="12" customHeight="1">
      <c r="A99" s="19"/>
      <c r="B99" s="140">
        <v>20</v>
      </c>
      <c r="C99" s="143">
        <v>60016</v>
      </c>
      <c r="D99" s="143">
        <v>6050</v>
      </c>
      <c r="E99" s="151" t="s">
        <v>63</v>
      </c>
      <c r="F99" s="147" t="s">
        <v>42</v>
      </c>
      <c r="G99" s="155">
        <v>60000</v>
      </c>
      <c r="H99" s="33">
        <v>12000</v>
      </c>
      <c r="I99" s="38"/>
      <c r="J99" s="185"/>
      <c r="K99" s="33">
        <v>48000</v>
      </c>
      <c r="L99" s="185"/>
      <c r="M99" s="73"/>
      <c r="N99" s="185"/>
      <c r="O99" s="55"/>
      <c r="P99" s="55"/>
    </row>
    <row r="100" spans="1:16" s="3" customFormat="1" ht="6" customHeight="1">
      <c r="A100" s="19"/>
      <c r="B100" s="141"/>
      <c r="C100" s="141"/>
      <c r="D100" s="141"/>
      <c r="E100" s="152"/>
      <c r="F100" s="148"/>
      <c r="G100" s="156"/>
      <c r="H100" s="39"/>
      <c r="I100" s="39"/>
      <c r="J100" s="159"/>
      <c r="K100" s="39"/>
      <c r="L100" s="159"/>
      <c r="M100" s="93"/>
      <c r="N100" s="159"/>
      <c r="O100" s="55"/>
      <c r="P100" s="55"/>
    </row>
    <row r="101" spans="1:16" s="3" customFormat="1" ht="6" customHeight="1">
      <c r="A101" s="19"/>
      <c r="B101" s="142"/>
      <c r="C101" s="144"/>
      <c r="D101" s="144"/>
      <c r="E101" s="153"/>
      <c r="F101" s="149"/>
      <c r="G101" s="144"/>
      <c r="H101" s="74"/>
      <c r="I101" s="83"/>
      <c r="J101" s="160"/>
      <c r="K101" s="74"/>
      <c r="L101" s="160"/>
      <c r="M101" s="74"/>
      <c r="N101" s="160"/>
      <c r="O101" s="55"/>
      <c r="P101" s="55"/>
    </row>
    <row r="102" spans="1:16" s="3" customFormat="1" ht="11.25" customHeight="1">
      <c r="A102" s="19"/>
      <c r="B102" s="140">
        <v>21</v>
      </c>
      <c r="C102" s="143">
        <v>60016</v>
      </c>
      <c r="D102" s="143">
        <v>6050</v>
      </c>
      <c r="E102" s="151" t="s">
        <v>64</v>
      </c>
      <c r="F102" s="147" t="s">
        <v>42</v>
      </c>
      <c r="G102" s="155">
        <v>20000</v>
      </c>
      <c r="H102" s="33">
        <v>10000</v>
      </c>
      <c r="I102" s="38"/>
      <c r="J102" s="185"/>
      <c r="K102" s="33">
        <v>10000</v>
      </c>
      <c r="L102" s="185"/>
      <c r="M102" s="73"/>
      <c r="N102" s="48"/>
      <c r="O102" s="55"/>
      <c r="P102" s="55"/>
    </row>
    <row r="103" spans="1:16" s="3" customFormat="1" ht="6" customHeight="1">
      <c r="A103" s="19"/>
      <c r="B103" s="141"/>
      <c r="C103" s="141"/>
      <c r="D103" s="141"/>
      <c r="E103" s="152"/>
      <c r="F103" s="148"/>
      <c r="G103" s="156"/>
      <c r="H103" s="39"/>
      <c r="I103" s="39"/>
      <c r="J103" s="159"/>
      <c r="K103" s="39"/>
      <c r="L103" s="159"/>
      <c r="M103" s="93"/>
      <c r="N103" s="48"/>
      <c r="O103" s="55"/>
      <c r="P103" s="55"/>
    </row>
    <row r="104" spans="1:16" s="3" customFormat="1" ht="6" customHeight="1">
      <c r="A104" s="19"/>
      <c r="B104" s="142"/>
      <c r="C104" s="144"/>
      <c r="D104" s="144"/>
      <c r="E104" s="153"/>
      <c r="F104" s="149"/>
      <c r="G104" s="144"/>
      <c r="H104" s="74"/>
      <c r="I104" s="83"/>
      <c r="J104" s="160"/>
      <c r="K104" s="74"/>
      <c r="L104" s="160"/>
      <c r="M104" s="74"/>
      <c r="N104" s="48"/>
      <c r="O104" s="55"/>
      <c r="P104" s="55"/>
    </row>
    <row r="105" spans="1:16" s="3" customFormat="1" ht="12.75" customHeight="1">
      <c r="A105" s="19"/>
      <c r="B105" s="140">
        <v>22</v>
      </c>
      <c r="C105" s="143">
        <v>60016</v>
      </c>
      <c r="D105" s="140">
        <v>6050</v>
      </c>
      <c r="E105" s="151" t="s">
        <v>52</v>
      </c>
      <c r="F105" s="183" t="s">
        <v>42</v>
      </c>
      <c r="G105" s="189">
        <v>119381</v>
      </c>
      <c r="H105" s="71">
        <v>57381</v>
      </c>
      <c r="I105" s="39"/>
      <c r="J105" s="48"/>
      <c r="K105" s="33">
        <v>62000</v>
      </c>
      <c r="L105" s="46"/>
      <c r="M105" s="33"/>
      <c r="N105" s="46"/>
      <c r="O105" s="55"/>
      <c r="P105" s="55"/>
    </row>
    <row r="106" spans="1:16" s="3" customFormat="1" ht="6" customHeight="1">
      <c r="A106" s="19"/>
      <c r="B106" s="141"/>
      <c r="C106" s="141"/>
      <c r="D106" s="141"/>
      <c r="E106" s="152"/>
      <c r="F106" s="148"/>
      <c r="G106" s="156"/>
      <c r="H106" s="39"/>
      <c r="I106" s="39"/>
      <c r="J106" s="48"/>
      <c r="K106" s="70"/>
      <c r="L106" s="46"/>
      <c r="M106" s="70"/>
      <c r="N106" s="46"/>
      <c r="O106" s="55"/>
      <c r="P106" s="55"/>
    </row>
    <row r="107" spans="1:16" s="3" customFormat="1" ht="10.5" customHeight="1">
      <c r="A107" s="19"/>
      <c r="B107" s="142"/>
      <c r="C107" s="144"/>
      <c r="D107" s="142"/>
      <c r="E107" s="153"/>
      <c r="F107" s="184"/>
      <c r="G107" s="142"/>
      <c r="H107" s="60"/>
      <c r="I107" s="34"/>
      <c r="J107" s="46"/>
      <c r="K107" s="60"/>
      <c r="L107" s="46"/>
      <c r="M107" s="60"/>
      <c r="N107" s="46"/>
      <c r="O107" s="55"/>
      <c r="P107" s="55"/>
    </row>
    <row r="108" spans="1:16" s="3" customFormat="1" ht="8.25" customHeight="1">
      <c r="A108" s="19"/>
      <c r="B108" s="140">
        <v>23</v>
      </c>
      <c r="C108" s="143">
        <v>60016</v>
      </c>
      <c r="D108" s="140">
        <v>6050</v>
      </c>
      <c r="E108" s="151" t="s">
        <v>48</v>
      </c>
      <c r="F108" s="183" t="s">
        <v>40</v>
      </c>
      <c r="G108" s="189">
        <v>2300000</v>
      </c>
      <c r="H108" s="33">
        <v>10000</v>
      </c>
      <c r="I108" s="38"/>
      <c r="J108" s="61"/>
      <c r="K108" s="33">
        <v>2080000</v>
      </c>
      <c r="L108" s="44"/>
      <c r="M108" s="33">
        <v>210000</v>
      </c>
      <c r="N108" s="44"/>
      <c r="O108" s="55"/>
      <c r="P108" s="55"/>
    </row>
    <row r="109" spans="1:16" s="3" customFormat="1" ht="8.25" customHeight="1">
      <c r="A109" s="19"/>
      <c r="B109" s="141"/>
      <c r="C109" s="141"/>
      <c r="D109" s="141"/>
      <c r="E109" s="152"/>
      <c r="F109" s="148"/>
      <c r="G109" s="156"/>
      <c r="H109" s="39"/>
      <c r="I109" s="39"/>
      <c r="J109" s="48"/>
      <c r="K109" s="70"/>
      <c r="L109" s="46"/>
      <c r="M109" s="70"/>
      <c r="N109" s="46"/>
      <c r="O109" s="55"/>
      <c r="P109" s="55"/>
    </row>
    <row r="110" spans="1:16" s="3" customFormat="1" ht="8.25" customHeight="1">
      <c r="A110" s="19"/>
      <c r="B110" s="142"/>
      <c r="C110" s="144"/>
      <c r="D110" s="142"/>
      <c r="E110" s="153"/>
      <c r="F110" s="184"/>
      <c r="G110" s="142"/>
      <c r="H110" s="60"/>
      <c r="I110" s="34"/>
      <c r="J110" s="43"/>
      <c r="K110" s="32"/>
      <c r="L110" s="43"/>
      <c r="M110" s="32"/>
      <c r="N110" s="43"/>
      <c r="O110" s="55"/>
      <c r="P110" s="55"/>
    </row>
    <row r="111" spans="1:16" s="3" customFormat="1" ht="9.75" customHeight="1">
      <c r="A111" s="19"/>
      <c r="B111" s="140">
        <v>24</v>
      </c>
      <c r="C111" s="143">
        <v>60016</v>
      </c>
      <c r="D111" s="143">
        <v>6050</v>
      </c>
      <c r="E111" s="151" t="s">
        <v>89</v>
      </c>
      <c r="F111" s="147" t="s">
        <v>42</v>
      </c>
      <c r="G111" s="155">
        <v>2833000</v>
      </c>
      <c r="H111" s="33"/>
      <c r="I111" s="190">
        <v>3000</v>
      </c>
      <c r="J111" s="158"/>
      <c r="K111" s="33">
        <v>2830000</v>
      </c>
      <c r="L111" s="158"/>
      <c r="M111" s="10"/>
      <c r="N111" s="158"/>
      <c r="O111" s="55" t="e">
        <f>H111+K111+#REF!+#REF!+#REF!+#REF!</f>
        <v>#REF!</v>
      </c>
      <c r="P111" s="55"/>
    </row>
    <row r="112" spans="1:16" s="3" customFormat="1" ht="9.75" customHeight="1">
      <c r="A112" s="19"/>
      <c r="B112" s="141"/>
      <c r="C112" s="141"/>
      <c r="D112" s="141"/>
      <c r="E112" s="152"/>
      <c r="F112" s="148"/>
      <c r="G112" s="156"/>
      <c r="H112" s="39"/>
      <c r="I112" s="191"/>
      <c r="J112" s="175"/>
      <c r="K112" s="39"/>
      <c r="L112" s="175"/>
      <c r="M112" s="84"/>
      <c r="N112" s="175"/>
      <c r="O112" s="55"/>
      <c r="P112" s="55"/>
    </row>
    <row r="113" spans="1:16" s="3" customFormat="1" ht="6.75" customHeight="1">
      <c r="A113" s="19"/>
      <c r="B113" s="142"/>
      <c r="C113" s="141"/>
      <c r="D113" s="141"/>
      <c r="E113" s="152"/>
      <c r="F113" s="148"/>
      <c r="G113" s="156"/>
      <c r="H113" s="69"/>
      <c r="I113" s="191"/>
      <c r="J113" s="175"/>
      <c r="K113" s="69"/>
      <c r="L113" s="175"/>
      <c r="M113" s="54"/>
      <c r="N113" s="175"/>
      <c r="O113" s="55"/>
      <c r="P113" s="55"/>
    </row>
    <row r="114" spans="1:16" s="3" customFormat="1" ht="6.75" customHeight="1">
      <c r="A114" s="19"/>
      <c r="B114" s="116"/>
      <c r="C114" s="116"/>
      <c r="D114" s="116"/>
      <c r="E114" s="117"/>
      <c r="F114" s="118"/>
      <c r="G114" s="123"/>
      <c r="H114" s="124"/>
      <c r="I114" s="124"/>
      <c r="J114" s="125"/>
      <c r="K114" s="124"/>
      <c r="L114" s="125"/>
      <c r="M114" s="119"/>
      <c r="N114" s="125"/>
      <c r="O114" s="55"/>
      <c r="P114" s="55"/>
    </row>
    <row r="115" spans="1:16" s="3" customFormat="1" ht="6.75" customHeight="1">
      <c r="A115" s="19"/>
      <c r="B115" s="37"/>
      <c r="C115" s="37"/>
      <c r="D115" s="37"/>
      <c r="E115" s="62"/>
      <c r="F115" s="63"/>
      <c r="G115" s="64"/>
      <c r="H115" s="75"/>
      <c r="I115" s="75"/>
      <c r="J115" s="66"/>
      <c r="K115" s="75"/>
      <c r="L115" s="66"/>
      <c r="M115" s="65"/>
      <c r="N115" s="66"/>
      <c r="O115" s="55"/>
      <c r="P115" s="55"/>
    </row>
    <row r="116" spans="1:16" s="3" customFormat="1" ht="10.5" customHeight="1">
      <c r="A116" s="19"/>
      <c r="B116" s="150" t="s">
        <v>2</v>
      </c>
      <c r="C116" s="154" t="s">
        <v>3</v>
      </c>
      <c r="D116" s="195" t="s">
        <v>4</v>
      </c>
      <c r="E116" s="129" t="s">
        <v>5</v>
      </c>
      <c r="F116" s="147" t="s">
        <v>8</v>
      </c>
      <c r="G116" s="154" t="s">
        <v>9</v>
      </c>
      <c r="H116" s="145" t="s">
        <v>17</v>
      </c>
      <c r="I116" s="146"/>
      <c r="J116" s="146"/>
      <c r="K116" s="146"/>
      <c r="L116" s="146"/>
      <c r="M116" s="146"/>
      <c r="N116" s="128"/>
      <c r="O116" s="55"/>
      <c r="P116" s="55"/>
    </row>
    <row r="117" spans="1:16" s="3" customFormat="1" ht="10.5" customHeight="1">
      <c r="A117" s="19"/>
      <c r="B117" s="150"/>
      <c r="C117" s="154"/>
      <c r="D117" s="196"/>
      <c r="E117" s="130"/>
      <c r="F117" s="148"/>
      <c r="G117" s="154"/>
      <c r="H117" s="131">
        <v>2009</v>
      </c>
      <c r="I117" s="135"/>
      <c r="J117" s="132"/>
      <c r="K117" s="131">
        <v>2010</v>
      </c>
      <c r="L117" s="132"/>
      <c r="M117" s="131">
        <v>2011</v>
      </c>
      <c r="N117" s="132"/>
      <c r="O117" s="55"/>
      <c r="P117" s="55"/>
    </row>
    <row r="118" spans="1:16" s="3" customFormat="1" ht="10.5" customHeight="1">
      <c r="A118" s="19"/>
      <c r="B118" s="150"/>
      <c r="C118" s="154"/>
      <c r="D118" s="196"/>
      <c r="E118" s="133" t="s">
        <v>10</v>
      </c>
      <c r="F118" s="148"/>
      <c r="G118" s="154"/>
      <c r="H118" s="108" t="s">
        <v>7</v>
      </c>
      <c r="I118" s="147" t="s">
        <v>61</v>
      </c>
      <c r="J118" s="154" t="s">
        <v>6</v>
      </c>
      <c r="K118" s="108" t="s">
        <v>7</v>
      </c>
      <c r="L118" s="154" t="s">
        <v>6</v>
      </c>
      <c r="M118" s="108" t="s">
        <v>7</v>
      </c>
      <c r="N118" s="154" t="s">
        <v>6</v>
      </c>
      <c r="O118" s="55"/>
      <c r="P118" s="55"/>
    </row>
    <row r="119" spans="1:16" s="3" customFormat="1" ht="10.5" customHeight="1">
      <c r="A119" s="19"/>
      <c r="B119" s="150"/>
      <c r="C119" s="154"/>
      <c r="D119" s="196"/>
      <c r="E119" s="134"/>
      <c r="F119" s="148"/>
      <c r="G119" s="154"/>
      <c r="H119" s="114" t="s">
        <v>66</v>
      </c>
      <c r="I119" s="148"/>
      <c r="J119" s="154"/>
      <c r="K119" s="114" t="s">
        <v>66</v>
      </c>
      <c r="L119" s="154"/>
      <c r="M119" s="114" t="s">
        <v>66</v>
      </c>
      <c r="N119" s="154"/>
      <c r="O119" s="55"/>
      <c r="P119" s="55"/>
    </row>
    <row r="120" spans="1:16" s="3" customFormat="1" ht="10.5" customHeight="1">
      <c r="A120" s="19"/>
      <c r="B120" s="150"/>
      <c r="C120" s="154"/>
      <c r="D120" s="197"/>
      <c r="E120" s="149"/>
      <c r="F120" s="149"/>
      <c r="G120" s="154"/>
      <c r="H120" s="109" t="s">
        <v>65</v>
      </c>
      <c r="I120" s="149"/>
      <c r="J120" s="154"/>
      <c r="K120" s="109" t="s">
        <v>65</v>
      </c>
      <c r="L120" s="154"/>
      <c r="M120" s="109" t="s">
        <v>65</v>
      </c>
      <c r="N120" s="154"/>
      <c r="O120" s="55"/>
      <c r="P120" s="55"/>
    </row>
    <row r="121" spans="1:16" s="3" customFormat="1" ht="12" customHeight="1">
      <c r="A121" s="19"/>
      <c r="B121" s="140">
        <v>25</v>
      </c>
      <c r="C121" s="140">
        <v>60016</v>
      </c>
      <c r="D121" s="140">
        <v>6050</v>
      </c>
      <c r="E121" s="232" t="s">
        <v>55</v>
      </c>
      <c r="F121" s="183" t="s">
        <v>42</v>
      </c>
      <c r="G121" s="189">
        <v>80000</v>
      </c>
      <c r="H121" s="33">
        <v>0</v>
      </c>
      <c r="I121" s="190">
        <v>10000</v>
      </c>
      <c r="J121" s="193"/>
      <c r="K121" s="33">
        <v>70000</v>
      </c>
      <c r="L121" s="193"/>
      <c r="M121" s="10"/>
      <c r="N121" s="193"/>
      <c r="O121" s="55"/>
      <c r="P121" s="55"/>
    </row>
    <row r="122" spans="1:16" s="3" customFormat="1" ht="6.75" customHeight="1">
      <c r="A122" s="19"/>
      <c r="B122" s="141"/>
      <c r="C122" s="141"/>
      <c r="D122" s="141"/>
      <c r="E122" s="152"/>
      <c r="F122" s="148"/>
      <c r="G122" s="156"/>
      <c r="H122" s="39"/>
      <c r="I122" s="191"/>
      <c r="J122" s="175"/>
      <c r="K122" s="39"/>
      <c r="L122" s="175"/>
      <c r="M122" s="84"/>
      <c r="N122" s="175"/>
      <c r="O122" s="55"/>
      <c r="P122" s="55"/>
    </row>
    <row r="123" spans="1:16" s="3" customFormat="1" ht="6.75" customHeight="1">
      <c r="A123" s="19"/>
      <c r="B123" s="142"/>
      <c r="C123" s="142"/>
      <c r="D123" s="142"/>
      <c r="E123" s="233"/>
      <c r="F123" s="184"/>
      <c r="G123" s="198"/>
      <c r="H123" s="72"/>
      <c r="I123" s="192"/>
      <c r="J123" s="194"/>
      <c r="K123" s="72"/>
      <c r="L123" s="194"/>
      <c r="M123" s="11"/>
      <c r="N123" s="194"/>
      <c r="O123" s="55"/>
      <c r="P123" s="55"/>
    </row>
    <row r="124" spans="1:16" s="3" customFormat="1" ht="11.25" customHeight="1">
      <c r="A124" s="19"/>
      <c r="B124" s="140">
        <v>26</v>
      </c>
      <c r="C124" s="140">
        <v>60016</v>
      </c>
      <c r="D124" s="140">
        <v>6050</v>
      </c>
      <c r="E124" s="232" t="s">
        <v>56</v>
      </c>
      <c r="F124" s="183" t="s">
        <v>42</v>
      </c>
      <c r="G124" s="189">
        <v>80000</v>
      </c>
      <c r="H124" s="33">
        <v>0</v>
      </c>
      <c r="I124" s="190">
        <v>10000</v>
      </c>
      <c r="J124" s="193"/>
      <c r="K124" s="33">
        <v>70000</v>
      </c>
      <c r="L124" s="193"/>
      <c r="M124" s="10"/>
      <c r="N124" s="193"/>
      <c r="O124" s="55"/>
      <c r="P124" s="55"/>
    </row>
    <row r="125" spans="1:16" s="3" customFormat="1" ht="6.75" customHeight="1">
      <c r="A125" s="19"/>
      <c r="B125" s="141"/>
      <c r="C125" s="141"/>
      <c r="D125" s="141"/>
      <c r="E125" s="152"/>
      <c r="F125" s="148"/>
      <c r="G125" s="156"/>
      <c r="H125" s="39"/>
      <c r="I125" s="191"/>
      <c r="J125" s="175"/>
      <c r="K125" s="39"/>
      <c r="L125" s="175"/>
      <c r="M125" s="84"/>
      <c r="N125" s="175"/>
      <c r="O125" s="55"/>
      <c r="P125" s="55"/>
    </row>
    <row r="126" spans="1:16" s="3" customFormat="1" ht="6" customHeight="1">
      <c r="A126" s="19"/>
      <c r="B126" s="142"/>
      <c r="C126" s="142"/>
      <c r="D126" s="142"/>
      <c r="E126" s="233"/>
      <c r="F126" s="184"/>
      <c r="G126" s="198"/>
      <c r="H126" s="72"/>
      <c r="I126" s="192"/>
      <c r="J126" s="194"/>
      <c r="K126" s="72"/>
      <c r="L126" s="194"/>
      <c r="M126" s="11"/>
      <c r="N126" s="194"/>
      <c r="O126" s="55"/>
      <c r="P126" s="55"/>
    </row>
    <row r="127" spans="1:16" s="3" customFormat="1" ht="10.5" customHeight="1">
      <c r="A127" s="19"/>
      <c r="B127" s="140">
        <v>27</v>
      </c>
      <c r="C127" s="140">
        <v>60016</v>
      </c>
      <c r="D127" s="140">
        <v>6050</v>
      </c>
      <c r="E127" s="232" t="s">
        <v>60</v>
      </c>
      <c r="F127" s="183" t="s">
        <v>42</v>
      </c>
      <c r="G127" s="189">
        <v>15050</v>
      </c>
      <c r="H127" s="33">
        <v>0</v>
      </c>
      <c r="I127" s="190">
        <v>12000</v>
      </c>
      <c r="J127" s="193"/>
      <c r="K127" s="33">
        <v>3050</v>
      </c>
      <c r="L127" s="193"/>
      <c r="M127" s="10"/>
      <c r="N127" s="193"/>
      <c r="O127" s="55"/>
      <c r="P127" s="55"/>
    </row>
    <row r="128" spans="1:16" s="3" customFormat="1" ht="6" customHeight="1">
      <c r="A128" s="19"/>
      <c r="B128" s="141"/>
      <c r="C128" s="141"/>
      <c r="D128" s="141"/>
      <c r="E128" s="152"/>
      <c r="F128" s="148"/>
      <c r="G128" s="156"/>
      <c r="H128" s="39"/>
      <c r="I128" s="191"/>
      <c r="J128" s="175"/>
      <c r="K128" s="39"/>
      <c r="L128" s="175"/>
      <c r="M128" s="84"/>
      <c r="N128" s="175"/>
      <c r="O128" s="55"/>
      <c r="P128" s="55"/>
    </row>
    <row r="129" spans="1:16" s="3" customFormat="1" ht="6" customHeight="1">
      <c r="A129" s="19"/>
      <c r="B129" s="142"/>
      <c r="C129" s="142"/>
      <c r="D129" s="142"/>
      <c r="E129" s="233"/>
      <c r="F129" s="184"/>
      <c r="G129" s="198"/>
      <c r="H129" s="72"/>
      <c r="I129" s="192"/>
      <c r="J129" s="194"/>
      <c r="K129" s="72"/>
      <c r="L129" s="194"/>
      <c r="M129" s="11"/>
      <c r="N129" s="194"/>
      <c r="O129" s="55"/>
      <c r="P129" s="55"/>
    </row>
    <row r="130" spans="1:16" s="3" customFormat="1" ht="11.25" customHeight="1">
      <c r="A130" s="19"/>
      <c r="B130" s="140">
        <v>28</v>
      </c>
      <c r="C130" s="143">
        <v>60016</v>
      </c>
      <c r="D130" s="140">
        <v>6050</v>
      </c>
      <c r="E130" s="151" t="s">
        <v>45</v>
      </c>
      <c r="F130" s="183" t="s">
        <v>42</v>
      </c>
      <c r="G130" s="189">
        <v>970000</v>
      </c>
      <c r="H130" s="33">
        <v>0</v>
      </c>
      <c r="I130" s="190">
        <v>50000</v>
      </c>
      <c r="J130" s="61"/>
      <c r="K130" s="33">
        <v>920000</v>
      </c>
      <c r="L130" s="44"/>
      <c r="M130" s="33"/>
      <c r="N130" s="44"/>
      <c r="O130" s="55"/>
      <c r="P130" s="55"/>
    </row>
    <row r="131" spans="1:16" s="3" customFormat="1" ht="6.75" customHeight="1">
      <c r="A131" s="19"/>
      <c r="B131" s="141"/>
      <c r="C131" s="141"/>
      <c r="D131" s="141"/>
      <c r="E131" s="152"/>
      <c r="F131" s="148"/>
      <c r="G131" s="156"/>
      <c r="H131" s="39"/>
      <c r="I131" s="191"/>
      <c r="J131" s="48"/>
      <c r="K131" s="39"/>
      <c r="L131" s="46"/>
      <c r="M131" s="39"/>
      <c r="N131" s="46"/>
      <c r="O131" s="55"/>
      <c r="P131" s="55"/>
    </row>
    <row r="132" spans="1:16" s="3" customFormat="1" ht="6" customHeight="1">
      <c r="A132" s="19"/>
      <c r="B132" s="142"/>
      <c r="C132" s="144"/>
      <c r="D132" s="142"/>
      <c r="E132" s="153"/>
      <c r="F132" s="184"/>
      <c r="G132" s="142"/>
      <c r="H132" s="32"/>
      <c r="I132" s="192"/>
      <c r="J132" s="43"/>
      <c r="K132" s="26"/>
      <c r="L132" s="43"/>
      <c r="M132" s="26"/>
      <c r="N132" s="43"/>
      <c r="O132" s="55"/>
      <c r="P132" s="55"/>
    </row>
    <row r="133" spans="1:16" s="3" customFormat="1" ht="10.5" customHeight="1">
      <c r="A133" s="19"/>
      <c r="B133" s="140">
        <v>29</v>
      </c>
      <c r="C133" s="143">
        <v>60016</v>
      </c>
      <c r="D133" s="140">
        <v>6050</v>
      </c>
      <c r="E133" s="151" t="s">
        <v>57</v>
      </c>
      <c r="F133" s="183" t="s">
        <v>42</v>
      </c>
      <c r="G133" s="189">
        <v>1562000</v>
      </c>
      <c r="H133" s="33">
        <v>0</v>
      </c>
      <c r="I133" s="190">
        <v>160000</v>
      </c>
      <c r="J133" s="61"/>
      <c r="K133" s="33">
        <v>1402000</v>
      </c>
      <c r="L133" s="44"/>
      <c r="M133" s="42"/>
      <c r="N133" s="44"/>
      <c r="O133" s="55"/>
      <c r="P133" s="55"/>
    </row>
    <row r="134" spans="1:16" s="3" customFormat="1" ht="8.25" customHeight="1">
      <c r="A134" s="19"/>
      <c r="B134" s="141"/>
      <c r="C134" s="141"/>
      <c r="D134" s="141"/>
      <c r="E134" s="152"/>
      <c r="F134" s="148"/>
      <c r="G134" s="156"/>
      <c r="H134" s="39"/>
      <c r="I134" s="191"/>
      <c r="J134" s="48"/>
      <c r="K134" s="70"/>
      <c r="L134" s="46"/>
      <c r="M134" s="96"/>
      <c r="N134" s="46"/>
      <c r="O134" s="55"/>
      <c r="P134" s="55"/>
    </row>
    <row r="135" spans="1:16" s="3" customFormat="1" ht="6" customHeight="1">
      <c r="A135" s="19"/>
      <c r="B135" s="142"/>
      <c r="C135" s="144"/>
      <c r="D135" s="142"/>
      <c r="E135" s="153"/>
      <c r="F135" s="184"/>
      <c r="G135" s="142"/>
      <c r="H135" s="32"/>
      <c r="I135" s="192"/>
      <c r="J135" s="43"/>
      <c r="K135" s="32"/>
      <c r="L135" s="43"/>
      <c r="M135" s="32"/>
      <c r="N135" s="43"/>
      <c r="O135" s="55"/>
      <c r="P135" s="55"/>
    </row>
    <row r="136" spans="1:16" s="3" customFormat="1" ht="10.5" customHeight="1">
      <c r="A136" s="19"/>
      <c r="B136" s="140">
        <v>30</v>
      </c>
      <c r="C136" s="143">
        <v>60016</v>
      </c>
      <c r="D136" s="140">
        <v>6050</v>
      </c>
      <c r="E136" s="151" t="s">
        <v>80</v>
      </c>
      <c r="F136" s="183" t="s">
        <v>42</v>
      </c>
      <c r="G136" s="189">
        <v>50000</v>
      </c>
      <c r="H136" s="33">
        <v>5000</v>
      </c>
      <c r="I136" s="190"/>
      <c r="J136" s="61"/>
      <c r="K136" s="33">
        <v>45000</v>
      </c>
      <c r="L136" s="44"/>
      <c r="M136" s="42"/>
      <c r="N136" s="44"/>
      <c r="O136" s="55"/>
      <c r="P136" s="55"/>
    </row>
    <row r="137" spans="1:16" s="3" customFormat="1" ht="6" customHeight="1">
      <c r="A137" s="19"/>
      <c r="B137" s="141"/>
      <c r="C137" s="141"/>
      <c r="D137" s="141"/>
      <c r="E137" s="152"/>
      <c r="F137" s="148"/>
      <c r="G137" s="156"/>
      <c r="H137" s="39"/>
      <c r="I137" s="191"/>
      <c r="J137" s="48"/>
      <c r="K137" s="70"/>
      <c r="L137" s="46"/>
      <c r="M137" s="96"/>
      <c r="N137" s="46"/>
      <c r="O137" s="55"/>
      <c r="P137" s="55"/>
    </row>
    <row r="138" spans="1:16" s="3" customFormat="1" ht="6" customHeight="1">
      <c r="A138" s="19"/>
      <c r="B138" s="142"/>
      <c r="C138" s="144"/>
      <c r="D138" s="142"/>
      <c r="E138" s="153"/>
      <c r="F138" s="184"/>
      <c r="G138" s="142"/>
      <c r="H138" s="32"/>
      <c r="I138" s="192"/>
      <c r="J138" s="43"/>
      <c r="K138" s="32"/>
      <c r="L138" s="43"/>
      <c r="M138" s="32"/>
      <c r="N138" s="43"/>
      <c r="O138" s="55"/>
      <c r="P138" s="55"/>
    </row>
    <row r="139" spans="1:16" s="3" customFormat="1" ht="10.5" customHeight="1">
      <c r="A139" s="19"/>
      <c r="B139" s="140">
        <v>31</v>
      </c>
      <c r="C139" s="143">
        <v>60016</v>
      </c>
      <c r="D139" s="143">
        <v>6050</v>
      </c>
      <c r="E139" s="151" t="s">
        <v>71</v>
      </c>
      <c r="F139" s="147" t="s">
        <v>42</v>
      </c>
      <c r="G139" s="155">
        <v>5100000</v>
      </c>
      <c r="H139" s="33"/>
      <c r="I139" s="190">
        <v>244000</v>
      </c>
      <c r="J139" s="158"/>
      <c r="K139" s="33">
        <v>2436000</v>
      </c>
      <c r="L139" s="158">
        <v>2420000</v>
      </c>
      <c r="M139" s="10"/>
      <c r="N139" s="158"/>
      <c r="O139" s="55"/>
      <c r="P139" s="55"/>
    </row>
    <row r="140" spans="1:16" s="3" customFormat="1" ht="6.75" customHeight="1">
      <c r="A140" s="19"/>
      <c r="B140" s="141"/>
      <c r="C140" s="141"/>
      <c r="D140" s="141"/>
      <c r="E140" s="152"/>
      <c r="F140" s="148"/>
      <c r="G140" s="156"/>
      <c r="H140" s="39"/>
      <c r="I140" s="191"/>
      <c r="J140" s="175"/>
      <c r="K140" s="39"/>
      <c r="L140" s="175"/>
      <c r="M140" s="84"/>
      <c r="N140" s="175"/>
      <c r="O140" s="55"/>
      <c r="P140" s="55"/>
    </row>
    <row r="141" spans="1:16" s="3" customFormat="1" ht="6" customHeight="1">
      <c r="A141" s="19"/>
      <c r="B141" s="142"/>
      <c r="C141" s="141"/>
      <c r="D141" s="144"/>
      <c r="E141" s="152"/>
      <c r="F141" s="148"/>
      <c r="G141" s="156"/>
      <c r="H141" s="69"/>
      <c r="I141" s="192"/>
      <c r="J141" s="175"/>
      <c r="K141" s="54"/>
      <c r="L141" s="175"/>
      <c r="M141" s="54"/>
      <c r="N141" s="175"/>
      <c r="O141" s="55"/>
      <c r="P141" s="55"/>
    </row>
    <row r="142" spans="1:16" s="3" customFormat="1" ht="11.25" customHeight="1">
      <c r="A142" s="19"/>
      <c r="B142" s="140">
        <v>32</v>
      </c>
      <c r="C142" s="143">
        <v>60016</v>
      </c>
      <c r="D142" s="143">
        <v>6050</v>
      </c>
      <c r="E142" s="151" t="s">
        <v>53</v>
      </c>
      <c r="F142" s="147" t="s">
        <v>42</v>
      </c>
      <c r="G142" s="155">
        <v>100000</v>
      </c>
      <c r="H142" s="33">
        <v>1000</v>
      </c>
      <c r="I142" s="38"/>
      <c r="J142" s="158"/>
      <c r="K142" s="33">
        <v>99000</v>
      </c>
      <c r="L142" s="158"/>
      <c r="M142" s="10"/>
      <c r="N142" s="158"/>
      <c r="O142" s="55"/>
      <c r="P142" s="55"/>
    </row>
    <row r="143" spans="1:16" s="3" customFormat="1" ht="6.75" customHeight="1">
      <c r="A143" s="19"/>
      <c r="B143" s="141"/>
      <c r="C143" s="141"/>
      <c r="D143" s="141"/>
      <c r="E143" s="152"/>
      <c r="F143" s="148"/>
      <c r="G143" s="156"/>
      <c r="H143" s="39"/>
      <c r="I143" s="39"/>
      <c r="J143" s="175"/>
      <c r="K143" s="39"/>
      <c r="L143" s="175"/>
      <c r="M143" s="84"/>
      <c r="N143" s="175"/>
      <c r="O143" s="55"/>
      <c r="P143" s="55"/>
    </row>
    <row r="144" spans="1:16" s="3" customFormat="1" ht="6" customHeight="1">
      <c r="A144" s="19"/>
      <c r="B144" s="142"/>
      <c r="C144" s="141"/>
      <c r="D144" s="141"/>
      <c r="E144" s="152"/>
      <c r="F144" s="148"/>
      <c r="G144" s="156"/>
      <c r="H144" s="69"/>
      <c r="I144" s="39"/>
      <c r="J144" s="175"/>
      <c r="K144" s="54"/>
      <c r="L144" s="175"/>
      <c r="M144" s="54"/>
      <c r="N144" s="175"/>
      <c r="O144" s="55"/>
      <c r="P144" s="55"/>
    </row>
    <row r="145" spans="1:16" s="3" customFormat="1" ht="9.75" customHeight="1">
      <c r="A145" s="19"/>
      <c r="B145" s="7"/>
      <c r="C145" s="186"/>
      <c r="D145" s="7"/>
      <c r="E145" s="234" t="s">
        <v>12</v>
      </c>
      <c r="F145" s="186" t="s">
        <v>29</v>
      </c>
      <c r="G145" s="224">
        <f>SUM(G148:G171)</f>
        <v>12924612</v>
      </c>
      <c r="H145" s="13">
        <f>SUM(H148:H171)</f>
        <v>203438</v>
      </c>
      <c r="I145" s="224">
        <f>I148+I151</f>
        <v>631240</v>
      </c>
      <c r="J145" s="58"/>
      <c r="K145" s="13">
        <f>SUM(K148:K171)</f>
        <v>2109907</v>
      </c>
      <c r="L145" s="218">
        <f>L163</f>
        <v>296199</v>
      </c>
      <c r="M145" s="13">
        <f>SUM(M148:M171)</f>
        <v>9445000</v>
      </c>
      <c r="N145" s="180"/>
      <c r="O145" s="55"/>
      <c r="P145" s="55"/>
    </row>
    <row r="146" spans="1:16" s="3" customFormat="1" ht="9.75" customHeight="1">
      <c r="A146" s="19"/>
      <c r="B146" s="97"/>
      <c r="C146" s="187"/>
      <c r="D146" s="98"/>
      <c r="E146" s="235"/>
      <c r="F146" s="187"/>
      <c r="G146" s="213"/>
      <c r="H146" s="92"/>
      <c r="I146" s="213"/>
      <c r="J146" s="99"/>
      <c r="K146" s="92"/>
      <c r="L146" s="219"/>
      <c r="M146" s="92"/>
      <c r="N146" s="181"/>
      <c r="O146" s="55"/>
      <c r="P146" s="55"/>
    </row>
    <row r="147" spans="1:16" s="3" customFormat="1" ht="6.75" customHeight="1">
      <c r="A147" s="19"/>
      <c r="B147" s="8"/>
      <c r="C147" s="188"/>
      <c r="D147" s="9"/>
      <c r="E147" s="236"/>
      <c r="F147" s="188"/>
      <c r="G147" s="225"/>
      <c r="H147" s="100"/>
      <c r="I147" s="225"/>
      <c r="J147" s="59"/>
      <c r="K147" s="100"/>
      <c r="L147" s="220"/>
      <c r="M147" s="100"/>
      <c r="N147" s="182"/>
      <c r="O147" s="55"/>
      <c r="P147" s="55"/>
    </row>
    <row r="148" spans="1:16" s="3" customFormat="1" ht="11.25" customHeight="1">
      <c r="A148" s="19"/>
      <c r="B148" s="140">
        <v>33</v>
      </c>
      <c r="C148" s="140">
        <v>70005</v>
      </c>
      <c r="D148" s="140">
        <v>6050</v>
      </c>
      <c r="E148" s="151" t="s">
        <v>27</v>
      </c>
      <c r="F148" s="183" t="s">
        <v>23</v>
      </c>
      <c r="G148" s="189">
        <v>714000</v>
      </c>
      <c r="H148" s="33">
        <v>78000</v>
      </c>
      <c r="I148" s="190">
        <v>626240</v>
      </c>
      <c r="J148" s="48"/>
      <c r="K148" s="33"/>
      <c r="L148" s="46"/>
      <c r="M148" s="33"/>
      <c r="N148" s="46"/>
      <c r="O148" s="55"/>
      <c r="P148" s="55"/>
    </row>
    <row r="149" spans="1:16" s="3" customFormat="1" ht="6.75" customHeight="1">
      <c r="A149" s="19"/>
      <c r="B149" s="141"/>
      <c r="C149" s="141"/>
      <c r="D149" s="141"/>
      <c r="E149" s="152"/>
      <c r="F149" s="148"/>
      <c r="G149" s="156"/>
      <c r="H149" s="70"/>
      <c r="I149" s="191"/>
      <c r="J149" s="48"/>
      <c r="K149" s="70"/>
      <c r="L149" s="46"/>
      <c r="M149" s="70"/>
      <c r="N149" s="46"/>
      <c r="O149" s="55"/>
      <c r="P149" s="55"/>
    </row>
    <row r="150" spans="1:16" s="3" customFormat="1" ht="6.75" customHeight="1">
      <c r="A150" s="19"/>
      <c r="B150" s="142"/>
      <c r="C150" s="142"/>
      <c r="D150" s="142"/>
      <c r="E150" s="153"/>
      <c r="F150" s="184"/>
      <c r="G150" s="142"/>
      <c r="H150" s="60"/>
      <c r="I150" s="192"/>
      <c r="J150" s="46"/>
      <c r="K150" s="60"/>
      <c r="L150" s="46"/>
      <c r="M150" s="96"/>
      <c r="N150" s="46"/>
      <c r="O150" s="55"/>
      <c r="P150" s="55"/>
    </row>
    <row r="151" spans="1:16" s="3" customFormat="1" ht="11.25" customHeight="1">
      <c r="A151" s="19"/>
      <c r="B151" s="140">
        <v>34</v>
      </c>
      <c r="C151" s="140">
        <v>70005</v>
      </c>
      <c r="D151" s="140">
        <v>6050</v>
      </c>
      <c r="E151" s="232" t="s">
        <v>20</v>
      </c>
      <c r="F151" s="183" t="s">
        <v>40</v>
      </c>
      <c r="G151" s="189">
        <v>2550000</v>
      </c>
      <c r="H151" s="33">
        <v>0</v>
      </c>
      <c r="I151" s="190">
        <v>5000</v>
      </c>
      <c r="J151" s="61"/>
      <c r="K151" s="33">
        <v>100000</v>
      </c>
      <c r="L151" s="44"/>
      <c r="M151" s="33">
        <v>2445000</v>
      </c>
      <c r="N151" s="44"/>
      <c r="O151" s="55"/>
      <c r="P151" s="55" t="e">
        <f>#REF!-O151</f>
        <v>#REF!</v>
      </c>
    </row>
    <row r="152" spans="1:16" s="3" customFormat="1" ht="8.25" customHeight="1">
      <c r="A152" s="19"/>
      <c r="B152" s="141"/>
      <c r="C152" s="141"/>
      <c r="D152" s="141"/>
      <c r="E152" s="152"/>
      <c r="F152" s="148"/>
      <c r="G152" s="156"/>
      <c r="H152" s="39"/>
      <c r="I152" s="191"/>
      <c r="J152" s="48"/>
      <c r="K152" s="70"/>
      <c r="L152" s="46"/>
      <c r="M152" s="70"/>
      <c r="N152" s="46"/>
      <c r="O152" s="55"/>
      <c r="P152" s="55"/>
    </row>
    <row r="153" spans="1:16" s="3" customFormat="1" ht="9.75" customHeight="1">
      <c r="A153" s="19"/>
      <c r="B153" s="142"/>
      <c r="C153" s="142"/>
      <c r="D153" s="142"/>
      <c r="E153" s="233"/>
      <c r="F153" s="184"/>
      <c r="G153" s="142"/>
      <c r="H153" s="32"/>
      <c r="I153" s="192"/>
      <c r="J153" s="46"/>
      <c r="K153" s="60"/>
      <c r="L153" s="46"/>
      <c r="M153" s="60"/>
      <c r="N153" s="46"/>
      <c r="O153" s="55">
        <f>N151+N153+M151+M153+L151+L153+K151+K153+J151+J153+H151+H153</f>
        <v>2545000</v>
      </c>
      <c r="P153" s="55">
        <f>G151-O153</f>
        <v>5000</v>
      </c>
    </row>
    <row r="154" spans="1:16" s="3" customFormat="1" ht="12.75" customHeight="1">
      <c r="A154" s="19"/>
      <c r="B154" s="140">
        <v>35</v>
      </c>
      <c r="C154" s="143">
        <v>75023</v>
      </c>
      <c r="D154" s="140">
        <v>6050</v>
      </c>
      <c r="E154" s="151" t="s">
        <v>22</v>
      </c>
      <c r="F154" s="147" t="s">
        <v>29</v>
      </c>
      <c r="G154" s="155">
        <v>7544074</v>
      </c>
      <c r="H154" s="33">
        <v>18438</v>
      </c>
      <c r="I154" s="38"/>
      <c r="J154" s="44"/>
      <c r="K154" s="33">
        <v>388706</v>
      </c>
      <c r="L154" s="44"/>
      <c r="M154" s="33">
        <v>7000000</v>
      </c>
      <c r="N154" s="44"/>
      <c r="O154" s="55"/>
      <c r="P154" s="55" t="e">
        <f>#REF!-O154</f>
        <v>#REF!</v>
      </c>
    </row>
    <row r="155" spans="1:16" s="3" customFormat="1" ht="6" customHeight="1">
      <c r="A155" s="19"/>
      <c r="B155" s="141"/>
      <c r="C155" s="141"/>
      <c r="D155" s="141"/>
      <c r="E155" s="152"/>
      <c r="F155" s="148"/>
      <c r="G155" s="156"/>
      <c r="H155" s="39"/>
      <c r="I155" s="39"/>
      <c r="J155" s="46"/>
      <c r="K155" s="70"/>
      <c r="L155" s="46"/>
      <c r="M155" s="70"/>
      <c r="N155" s="46"/>
      <c r="O155" s="55"/>
      <c r="P155" s="55"/>
    </row>
    <row r="156" spans="1:16" s="3" customFormat="1" ht="6" customHeight="1">
      <c r="A156" s="19"/>
      <c r="B156" s="142"/>
      <c r="C156" s="144"/>
      <c r="D156" s="142"/>
      <c r="E156" s="153"/>
      <c r="F156" s="149"/>
      <c r="G156" s="157"/>
      <c r="H156" s="32"/>
      <c r="I156" s="26"/>
      <c r="J156" s="43"/>
      <c r="K156" s="32"/>
      <c r="L156" s="43"/>
      <c r="M156" s="32"/>
      <c r="N156" s="43"/>
      <c r="O156" s="55">
        <f>N154+N156+M154+M156+L154+L156+K154+K156+J154+J156+H154+H156</f>
        <v>7407144</v>
      </c>
      <c r="P156" s="55">
        <f>G154-O156</f>
        <v>136930</v>
      </c>
    </row>
    <row r="157" spans="1:16" s="3" customFormat="1" ht="9.75" customHeight="1">
      <c r="A157" s="19"/>
      <c r="B157" s="143">
        <v>36</v>
      </c>
      <c r="C157" s="143">
        <v>92109</v>
      </c>
      <c r="D157" s="140">
        <v>6050</v>
      </c>
      <c r="E157" s="151" t="s">
        <v>90</v>
      </c>
      <c r="F157" s="147" t="s">
        <v>19</v>
      </c>
      <c r="G157" s="155">
        <v>87708</v>
      </c>
      <c r="H157" s="33">
        <v>34000</v>
      </c>
      <c r="I157" s="38"/>
      <c r="J157" s="44"/>
      <c r="K157" s="42"/>
      <c r="L157" s="44"/>
      <c r="M157" s="42"/>
      <c r="N157" s="44"/>
      <c r="O157" s="55"/>
      <c r="P157" s="55"/>
    </row>
    <row r="158" spans="1:16" s="3" customFormat="1" ht="6" customHeight="1">
      <c r="A158" s="19"/>
      <c r="B158" s="141"/>
      <c r="C158" s="141"/>
      <c r="D158" s="141"/>
      <c r="E158" s="152"/>
      <c r="F158" s="148"/>
      <c r="G158" s="156"/>
      <c r="H158" s="39"/>
      <c r="I158" s="39"/>
      <c r="J158" s="46"/>
      <c r="K158" s="34"/>
      <c r="L158" s="46"/>
      <c r="M158" s="34"/>
      <c r="N158" s="46"/>
      <c r="O158" s="55"/>
      <c r="P158" s="55"/>
    </row>
    <row r="159" spans="1:16" s="3" customFormat="1" ht="6" customHeight="1">
      <c r="A159" s="19"/>
      <c r="B159" s="141"/>
      <c r="C159" s="141"/>
      <c r="D159" s="142"/>
      <c r="E159" s="152"/>
      <c r="F159" s="148"/>
      <c r="G159" s="156"/>
      <c r="H159" s="32"/>
      <c r="I159" s="26"/>
      <c r="J159" s="43"/>
      <c r="K159" s="32"/>
      <c r="L159" s="43"/>
      <c r="M159" s="32"/>
      <c r="N159" s="43"/>
      <c r="O159" s="55"/>
      <c r="P159" s="55"/>
    </row>
    <row r="160" spans="1:16" s="3" customFormat="1" ht="6" customHeight="1">
      <c r="A160" s="19"/>
      <c r="B160" s="141"/>
      <c r="C160" s="141"/>
      <c r="D160" s="173">
        <v>6058</v>
      </c>
      <c r="E160" s="152"/>
      <c r="F160" s="148"/>
      <c r="G160" s="155">
        <v>296199</v>
      </c>
      <c r="H160" s="33"/>
      <c r="I160" s="38"/>
      <c r="J160" s="44"/>
      <c r="K160" s="42"/>
      <c r="L160" s="44"/>
      <c r="M160" s="42"/>
      <c r="N160" s="44"/>
      <c r="O160" s="55"/>
      <c r="P160" s="55"/>
    </row>
    <row r="161" spans="1:16" s="3" customFormat="1" ht="6" customHeight="1">
      <c r="A161" s="19"/>
      <c r="B161" s="141"/>
      <c r="C161" s="141"/>
      <c r="D161" s="173"/>
      <c r="E161" s="152"/>
      <c r="F161" s="148"/>
      <c r="G161" s="156"/>
      <c r="H161" s="39"/>
      <c r="I161" s="39"/>
      <c r="J161" s="46"/>
      <c r="K161" s="34"/>
      <c r="L161" s="46"/>
      <c r="M161" s="34"/>
      <c r="N161" s="46"/>
      <c r="O161" s="55"/>
      <c r="P161" s="55"/>
    </row>
    <row r="162" spans="1:16" s="3" customFormat="1" ht="6" customHeight="1">
      <c r="A162" s="19"/>
      <c r="B162" s="141"/>
      <c r="C162" s="141"/>
      <c r="D162" s="173"/>
      <c r="E162" s="152"/>
      <c r="F162" s="148"/>
      <c r="G162" s="156"/>
      <c r="H162" s="32"/>
      <c r="I162" s="26"/>
      <c r="J162" s="43"/>
      <c r="K162" s="32"/>
      <c r="L162" s="43"/>
      <c r="M162" s="32"/>
      <c r="N162" s="43"/>
      <c r="O162" s="55"/>
      <c r="P162" s="55"/>
    </row>
    <row r="163" spans="1:16" s="3" customFormat="1" ht="12.75" customHeight="1">
      <c r="A163" s="19"/>
      <c r="B163" s="141"/>
      <c r="C163" s="141"/>
      <c r="D163" s="173">
        <v>6059</v>
      </c>
      <c r="E163" s="152"/>
      <c r="F163" s="148"/>
      <c r="G163" s="155">
        <v>489801</v>
      </c>
      <c r="H163" s="33"/>
      <c r="I163" s="38"/>
      <c r="J163" s="44"/>
      <c r="K163" s="33">
        <v>489801</v>
      </c>
      <c r="L163" s="158">
        <v>296199</v>
      </c>
      <c r="M163" s="42"/>
      <c r="N163" s="44"/>
      <c r="O163" s="55"/>
      <c r="P163" s="55"/>
    </row>
    <row r="164" spans="1:16" s="3" customFormat="1" ht="6" customHeight="1">
      <c r="A164" s="19"/>
      <c r="B164" s="141"/>
      <c r="C164" s="141"/>
      <c r="D164" s="173"/>
      <c r="E164" s="152"/>
      <c r="F164" s="148"/>
      <c r="G164" s="156"/>
      <c r="H164" s="39"/>
      <c r="I164" s="39"/>
      <c r="J164" s="46"/>
      <c r="K164" s="34"/>
      <c r="L164" s="159"/>
      <c r="M164" s="34"/>
      <c r="N164" s="46"/>
      <c r="O164" s="55"/>
      <c r="P164" s="55"/>
    </row>
    <row r="165" spans="1:16" s="3" customFormat="1" ht="6" customHeight="1">
      <c r="A165" s="19"/>
      <c r="B165" s="144"/>
      <c r="C165" s="144"/>
      <c r="D165" s="173"/>
      <c r="E165" s="153"/>
      <c r="F165" s="149"/>
      <c r="G165" s="156"/>
      <c r="H165" s="32"/>
      <c r="I165" s="26"/>
      <c r="J165" s="43"/>
      <c r="K165" s="32"/>
      <c r="L165" s="160"/>
      <c r="M165" s="32"/>
      <c r="N165" s="43"/>
      <c r="O165" s="55"/>
      <c r="P165" s="55"/>
    </row>
    <row r="166" spans="1:16" s="3" customFormat="1" ht="12.75" customHeight="1">
      <c r="A166" s="19"/>
      <c r="B166" s="140">
        <v>37</v>
      </c>
      <c r="C166" s="143">
        <v>92109</v>
      </c>
      <c r="D166" s="140">
        <v>6050</v>
      </c>
      <c r="E166" s="151" t="s">
        <v>62</v>
      </c>
      <c r="F166" s="147" t="s">
        <v>42</v>
      </c>
      <c r="G166" s="155">
        <v>100000</v>
      </c>
      <c r="H166" s="33">
        <v>70000</v>
      </c>
      <c r="I166" s="38"/>
      <c r="J166" s="44"/>
      <c r="K166" s="33">
        <v>30000</v>
      </c>
      <c r="L166" s="44"/>
      <c r="M166" s="42"/>
      <c r="N166" s="44"/>
      <c r="O166" s="55"/>
      <c r="P166" s="55"/>
    </row>
    <row r="167" spans="1:16" s="3" customFormat="1" ht="6" customHeight="1">
      <c r="A167" s="19"/>
      <c r="B167" s="141"/>
      <c r="C167" s="141"/>
      <c r="D167" s="141"/>
      <c r="E167" s="152"/>
      <c r="F167" s="148"/>
      <c r="G167" s="156"/>
      <c r="H167" s="39"/>
      <c r="I167" s="39"/>
      <c r="J167" s="46"/>
      <c r="K167" s="39"/>
      <c r="L167" s="46"/>
      <c r="M167" s="34"/>
      <c r="N167" s="46"/>
      <c r="O167" s="55"/>
      <c r="P167" s="55"/>
    </row>
    <row r="168" spans="1:16" s="3" customFormat="1" ht="6" customHeight="1">
      <c r="A168" s="19"/>
      <c r="B168" s="142"/>
      <c r="C168" s="144"/>
      <c r="D168" s="142"/>
      <c r="E168" s="153"/>
      <c r="F168" s="149"/>
      <c r="G168" s="157"/>
      <c r="H168" s="32"/>
      <c r="I168" s="26"/>
      <c r="J168" s="43"/>
      <c r="K168" s="32"/>
      <c r="L168" s="43"/>
      <c r="M168" s="32"/>
      <c r="N168" s="43"/>
      <c r="O168" s="55"/>
      <c r="P168" s="55"/>
    </row>
    <row r="169" spans="1:16" s="3" customFormat="1" ht="12" customHeight="1">
      <c r="A169" s="19"/>
      <c r="B169" s="140">
        <v>38</v>
      </c>
      <c r="C169" s="143">
        <v>92109</v>
      </c>
      <c r="D169" s="140">
        <v>6050</v>
      </c>
      <c r="E169" s="151" t="s">
        <v>37</v>
      </c>
      <c r="F169" s="147" t="s">
        <v>19</v>
      </c>
      <c r="G169" s="155">
        <v>1142830</v>
      </c>
      <c r="H169" s="33">
        <v>3000</v>
      </c>
      <c r="I169" s="38"/>
      <c r="J169" s="122"/>
      <c r="K169" s="33">
        <v>1101400</v>
      </c>
      <c r="L169" s="44"/>
      <c r="M169" s="42"/>
      <c r="N169" s="44"/>
      <c r="O169" s="55"/>
      <c r="P169" s="55"/>
    </row>
    <row r="170" spans="1:16" s="3" customFormat="1" ht="6" customHeight="1">
      <c r="A170" s="19"/>
      <c r="B170" s="141"/>
      <c r="C170" s="141"/>
      <c r="D170" s="141"/>
      <c r="E170" s="152"/>
      <c r="F170" s="148"/>
      <c r="G170" s="156"/>
      <c r="H170" s="39"/>
      <c r="I170" s="39"/>
      <c r="J170" s="46"/>
      <c r="K170" s="39"/>
      <c r="L170" s="46"/>
      <c r="M170" s="34"/>
      <c r="N170" s="46"/>
      <c r="O170" s="55"/>
      <c r="P170" s="55"/>
    </row>
    <row r="171" spans="1:16" s="3" customFormat="1" ht="6" customHeight="1">
      <c r="A171" s="19"/>
      <c r="B171" s="142"/>
      <c r="C171" s="144"/>
      <c r="D171" s="142"/>
      <c r="E171" s="153"/>
      <c r="F171" s="149"/>
      <c r="G171" s="157"/>
      <c r="H171" s="32"/>
      <c r="I171" s="26"/>
      <c r="J171" s="43"/>
      <c r="K171" s="32"/>
      <c r="L171" s="43"/>
      <c r="M171" s="32"/>
      <c r="N171" s="43"/>
      <c r="O171" s="55"/>
      <c r="P171" s="55"/>
    </row>
    <row r="172" spans="1:16" s="3" customFormat="1" ht="10.5" customHeight="1">
      <c r="A172" s="19"/>
      <c r="B172" s="116"/>
      <c r="C172" s="116"/>
      <c r="D172" s="116"/>
      <c r="E172" s="117"/>
      <c r="F172" s="118"/>
      <c r="G172" s="123"/>
      <c r="H172" s="126"/>
      <c r="I172" s="126"/>
      <c r="J172" s="127"/>
      <c r="K172" s="126"/>
      <c r="L172" s="127"/>
      <c r="M172" s="126"/>
      <c r="N172" s="127"/>
      <c r="O172" s="55"/>
      <c r="P172" s="55"/>
    </row>
    <row r="173" spans="1:16" s="3" customFormat="1" ht="10.5" customHeight="1">
      <c r="A173" s="19"/>
      <c r="B173" s="37"/>
      <c r="C173" s="37"/>
      <c r="D173" s="37"/>
      <c r="E173" s="62"/>
      <c r="F173" s="63"/>
      <c r="G173" s="64"/>
      <c r="H173" s="103"/>
      <c r="I173" s="103"/>
      <c r="J173" s="19"/>
      <c r="K173" s="103"/>
      <c r="L173" s="19"/>
      <c r="M173" s="103"/>
      <c r="N173" s="19"/>
      <c r="O173" s="55"/>
      <c r="P173" s="55"/>
    </row>
    <row r="174" spans="1:16" s="3" customFormat="1" ht="10.5" customHeight="1">
      <c r="A174" s="19"/>
      <c r="B174" s="37"/>
      <c r="C174" s="37"/>
      <c r="D174" s="37"/>
      <c r="E174" s="62"/>
      <c r="F174" s="63"/>
      <c r="G174" s="64"/>
      <c r="H174" s="103"/>
      <c r="I174" s="103"/>
      <c r="J174" s="19"/>
      <c r="K174" s="103"/>
      <c r="L174" s="19"/>
      <c r="M174" s="103"/>
      <c r="N174" s="19"/>
      <c r="O174" s="55"/>
      <c r="P174" s="55"/>
    </row>
    <row r="175" spans="1:16" s="3" customFormat="1" ht="10.5" customHeight="1">
      <c r="A175" s="19"/>
      <c r="B175" s="37"/>
      <c r="C175" s="37"/>
      <c r="D175" s="37"/>
      <c r="E175" s="62"/>
      <c r="F175" s="63"/>
      <c r="G175" s="64"/>
      <c r="H175" s="103"/>
      <c r="I175" s="103"/>
      <c r="J175" s="19"/>
      <c r="K175" s="103"/>
      <c r="L175" s="19"/>
      <c r="M175" s="103"/>
      <c r="N175" s="19"/>
      <c r="O175" s="55"/>
      <c r="P175" s="55"/>
    </row>
    <row r="176" spans="1:16" s="3" customFormat="1" ht="10.5" customHeight="1">
      <c r="A176" s="19"/>
      <c r="B176" s="37"/>
      <c r="C176" s="37"/>
      <c r="D176" s="37"/>
      <c r="E176" s="62"/>
      <c r="F176" s="63"/>
      <c r="G176" s="64"/>
      <c r="H176" s="103"/>
      <c r="I176" s="103"/>
      <c r="J176" s="19"/>
      <c r="K176" s="103"/>
      <c r="L176" s="19"/>
      <c r="M176" s="103"/>
      <c r="N176" s="19"/>
      <c r="O176" s="55"/>
      <c r="P176" s="55"/>
    </row>
    <row r="177" spans="1:16" s="3" customFormat="1" ht="10.5" customHeight="1">
      <c r="A177" s="19"/>
      <c r="B177" s="37"/>
      <c r="C177" s="37"/>
      <c r="D177" s="37"/>
      <c r="E177" s="62"/>
      <c r="F177" s="63"/>
      <c r="G177" s="64"/>
      <c r="H177" s="103"/>
      <c r="I177" s="103"/>
      <c r="J177" s="19"/>
      <c r="K177" s="103"/>
      <c r="L177" s="19"/>
      <c r="M177" s="103"/>
      <c r="N177" s="19"/>
      <c r="O177" s="55"/>
      <c r="P177" s="55"/>
    </row>
    <row r="178" spans="1:16" s="3" customFormat="1" ht="10.5" customHeight="1">
      <c r="A178" s="19"/>
      <c r="B178" s="150" t="s">
        <v>2</v>
      </c>
      <c r="C178" s="154" t="s">
        <v>3</v>
      </c>
      <c r="D178" s="195" t="s">
        <v>4</v>
      </c>
      <c r="E178" s="129" t="s">
        <v>5</v>
      </c>
      <c r="F178" s="147" t="s">
        <v>8</v>
      </c>
      <c r="G178" s="154" t="s">
        <v>9</v>
      </c>
      <c r="H178" s="145" t="s">
        <v>17</v>
      </c>
      <c r="I178" s="146"/>
      <c r="J178" s="146"/>
      <c r="K178" s="146"/>
      <c r="L178" s="146"/>
      <c r="M178" s="146"/>
      <c r="N178" s="128"/>
      <c r="O178" s="55"/>
      <c r="P178" s="55"/>
    </row>
    <row r="179" spans="1:16" s="3" customFormat="1" ht="10.5" customHeight="1">
      <c r="A179" s="19"/>
      <c r="B179" s="150"/>
      <c r="C179" s="154"/>
      <c r="D179" s="196"/>
      <c r="E179" s="130"/>
      <c r="F179" s="148"/>
      <c r="G179" s="154"/>
      <c r="H179" s="131">
        <v>2009</v>
      </c>
      <c r="I179" s="135"/>
      <c r="J179" s="132"/>
      <c r="K179" s="131">
        <v>2010</v>
      </c>
      <c r="L179" s="132"/>
      <c r="M179" s="131">
        <v>2011</v>
      </c>
      <c r="N179" s="132"/>
      <c r="O179" s="55"/>
      <c r="P179" s="55"/>
    </row>
    <row r="180" spans="1:16" s="3" customFormat="1" ht="10.5" customHeight="1">
      <c r="A180" s="19"/>
      <c r="B180" s="150"/>
      <c r="C180" s="154"/>
      <c r="D180" s="196"/>
      <c r="E180" s="133" t="s">
        <v>10</v>
      </c>
      <c r="F180" s="148"/>
      <c r="G180" s="154"/>
      <c r="H180" s="108" t="s">
        <v>7</v>
      </c>
      <c r="I180" s="147" t="s">
        <v>61</v>
      </c>
      <c r="J180" s="154" t="s">
        <v>6</v>
      </c>
      <c r="K180" s="108" t="s">
        <v>7</v>
      </c>
      <c r="L180" s="154" t="s">
        <v>6</v>
      </c>
      <c r="M180" s="108" t="s">
        <v>7</v>
      </c>
      <c r="N180" s="154" t="s">
        <v>6</v>
      </c>
      <c r="O180" s="55"/>
      <c r="P180" s="55"/>
    </row>
    <row r="181" spans="1:16" s="3" customFormat="1" ht="10.5" customHeight="1">
      <c r="A181" s="19"/>
      <c r="B181" s="150"/>
      <c r="C181" s="154"/>
      <c r="D181" s="196"/>
      <c r="E181" s="134"/>
      <c r="F181" s="148"/>
      <c r="G181" s="154"/>
      <c r="H181" s="114" t="s">
        <v>66</v>
      </c>
      <c r="I181" s="148"/>
      <c r="J181" s="154"/>
      <c r="K181" s="114" t="s">
        <v>66</v>
      </c>
      <c r="L181" s="154"/>
      <c r="M181" s="114" t="s">
        <v>66</v>
      </c>
      <c r="N181" s="154"/>
      <c r="O181" s="55"/>
      <c r="P181" s="55"/>
    </row>
    <row r="182" spans="1:16" s="3" customFormat="1" ht="10.5" customHeight="1">
      <c r="A182" s="19"/>
      <c r="B182" s="150"/>
      <c r="C182" s="154"/>
      <c r="D182" s="197"/>
      <c r="E182" s="149"/>
      <c r="F182" s="149"/>
      <c r="G182" s="154"/>
      <c r="H182" s="109" t="s">
        <v>65</v>
      </c>
      <c r="I182" s="149"/>
      <c r="J182" s="154"/>
      <c r="K182" s="109" t="s">
        <v>65</v>
      </c>
      <c r="L182" s="154"/>
      <c r="M182" s="109" t="s">
        <v>65</v>
      </c>
      <c r="N182" s="154"/>
      <c r="O182" s="55"/>
      <c r="P182" s="55"/>
    </row>
    <row r="183" spans="2:16" s="3" customFormat="1" ht="12.75" customHeight="1">
      <c r="B183" s="49"/>
      <c r="C183" s="186"/>
      <c r="D183" s="7"/>
      <c r="E183" s="234" t="s">
        <v>49</v>
      </c>
      <c r="F183" s="226" t="s">
        <v>69</v>
      </c>
      <c r="G183" s="224">
        <f>SUM(G186:G212)</f>
        <v>95385854</v>
      </c>
      <c r="H183" s="13">
        <f>SUM(H186:H212)</f>
        <v>1182563</v>
      </c>
      <c r="I183" s="82">
        <f>SUM(I186:I212)</f>
        <v>8396077</v>
      </c>
      <c r="J183" s="218">
        <f>SUM(J186:J186:J212)</f>
        <v>816000</v>
      </c>
      <c r="K183" s="13">
        <f>SUM(K186:K212)</f>
        <v>4763000</v>
      </c>
      <c r="L183" s="218">
        <f>SUM(L186:L212)</f>
        <v>5500000</v>
      </c>
      <c r="M183" s="13">
        <f>M195+M204+M198+M207</f>
        <v>19100000</v>
      </c>
      <c r="N183" s="218">
        <v>6300000</v>
      </c>
      <c r="O183" s="55">
        <f>G186-O186</f>
        <v>937902</v>
      </c>
      <c r="P183" s="55"/>
    </row>
    <row r="184" spans="2:16" s="3" customFormat="1" ht="8.25" customHeight="1">
      <c r="B184" s="97"/>
      <c r="C184" s="187"/>
      <c r="D184" s="98"/>
      <c r="E184" s="235"/>
      <c r="F184" s="227"/>
      <c r="G184" s="213"/>
      <c r="H184" s="91"/>
      <c r="I184" s="91"/>
      <c r="J184" s="219"/>
      <c r="K184" s="91"/>
      <c r="L184" s="219"/>
      <c r="M184" s="91"/>
      <c r="N184" s="219"/>
      <c r="O184" s="55"/>
      <c r="P184" s="55"/>
    </row>
    <row r="185" spans="2:16" s="3" customFormat="1" ht="11.25" customHeight="1">
      <c r="B185" s="8"/>
      <c r="C185" s="188"/>
      <c r="D185" s="9"/>
      <c r="E185" s="236"/>
      <c r="F185" s="228"/>
      <c r="G185" s="225"/>
      <c r="H185" s="14">
        <f>H188</f>
        <v>0</v>
      </c>
      <c r="I185" s="79"/>
      <c r="J185" s="220"/>
      <c r="K185" s="14"/>
      <c r="L185" s="220"/>
      <c r="M185" s="14"/>
      <c r="N185" s="220"/>
      <c r="O185" s="55"/>
      <c r="P185" s="55"/>
    </row>
    <row r="186" spans="2:16" s="3" customFormat="1" ht="11.25" customHeight="1">
      <c r="B186" s="141">
        <v>39</v>
      </c>
      <c r="C186" s="141">
        <v>80101</v>
      </c>
      <c r="D186" s="237">
        <v>6050</v>
      </c>
      <c r="E186" s="152" t="s">
        <v>32</v>
      </c>
      <c r="F186" s="147" t="s">
        <v>21</v>
      </c>
      <c r="G186" s="155">
        <v>11059902</v>
      </c>
      <c r="H186" s="10">
        <v>462923</v>
      </c>
      <c r="I186" s="136">
        <v>6557077</v>
      </c>
      <c r="J186" s="158">
        <v>150000</v>
      </c>
      <c r="K186" s="10">
        <v>2452000</v>
      </c>
      <c r="L186" s="158">
        <v>500000</v>
      </c>
      <c r="M186" s="10"/>
      <c r="N186" s="44"/>
      <c r="O186" s="55">
        <f>SUM(H186:N188)</f>
        <v>10122000</v>
      </c>
      <c r="P186" s="55"/>
    </row>
    <row r="187" spans="2:16" s="3" customFormat="1" ht="6.75" customHeight="1">
      <c r="B187" s="141"/>
      <c r="C187" s="141"/>
      <c r="D187" s="141"/>
      <c r="E187" s="152"/>
      <c r="F187" s="148"/>
      <c r="G187" s="156"/>
      <c r="H187" s="84"/>
      <c r="I187" s="137"/>
      <c r="J187" s="175"/>
      <c r="K187" s="84"/>
      <c r="L187" s="175"/>
      <c r="M187" s="84"/>
      <c r="N187" s="46"/>
      <c r="O187" s="55"/>
      <c r="P187" s="55"/>
    </row>
    <row r="188" spans="2:16" s="3" customFormat="1" ht="10.5" customHeight="1">
      <c r="B188" s="144"/>
      <c r="C188" s="144"/>
      <c r="D188" s="142"/>
      <c r="E188" s="153"/>
      <c r="F188" s="149"/>
      <c r="G188" s="157"/>
      <c r="H188" s="11"/>
      <c r="I188" s="138"/>
      <c r="J188" s="160"/>
      <c r="K188" s="11"/>
      <c r="L188" s="160"/>
      <c r="M188" s="11"/>
      <c r="N188" s="43"/>
      <c r="O188" s="55"/>
      <c r="P188" s="55"/>
    </row>
    <row r="189" spans="2:16" s="3" customFormat="1" ht="10.5" customHeight="1">
      <c r="B189" s="143">
        <v>40</v>
      </c>
      <c r="C189" s="143">
        <v>80101</v>
      </c>
      <c r="D189" s="140">
        <v>6050</v>
      </c>
      <c r="E189" s="151" t="s">
        <v>67</v>
      </c>
      <c r="F189" s="147" t="s">
        <v>69</v>
      </c>
      <c r="G189" s="155">
        <v>3057416</v>
      </c>
      <c r="H189" s="10">
        <v>620000</v>
      </c>
      <c r="I189" s="158">
        <v>569000</v>
      </c>
      <c r="J189" s="136"/>
      <c r="K189" s="10">
        <v>311000</v>
      </c>
      <c r="L189" s="158"/>
      <c r="M189" s="10"/>
      <c r="N189" s="158"/>
      <c r="O189" s="55"/>
      <c r="P189" s="55"/>
    </row>
    <row r="190" spans="2:16" s="3" customFormat="1" ht="9" customHeight="1">
      <c r="B190" s="141"/>
      <c r="C190" s="141"/>
      <c r="D190" s="141"/>
      <c r="E190" s="152"/>
      <c r="F190" s="148"/>
      <c r="G190" s="156"/>
      <c r="H190" s="68"/>
      <c r="I190" s="175"/>
      <c r="J190" s="137"/>
      <c r="K190" s="68"/>
      <c r="L190" s="175"/>
      <c r="M190" s="68"/>
      <c r="N190" s="175"/>
      <c r="O190" s="55"/>
      <c r="P190" s="55"/>
    </row>
    <row r="191" spans="2:16" s="3" customFormat="1" ht="6.75" customHeight="1">
      <c r="B191" s="141"/>
      <c r="C191" s="141"/>
      <c r="D191" s="142"/>
      <c r="E191" s="152"/>
      <c r="F191" s="148"/>
      <c r="G191" s="157"/>
      <c r="H191" s="11"/>
      <c r="I191" s="160"/>
      <c r="J191" s="138"/>
      <c r="K191" s="11"/>
      <c r="L191" s="177"/>
      <c r="M191" s="11"/>
      <c r="N191" s="177"/>
      <c r="O191" s="55"/>
      <c r="P191" s="55"/>
    </row>
    <row r="192" spans="2:16" s="3" customFormat="1" ht="10.5" customHeight="1">
      <c r="B192" s="141"/>
      <c r="C192" s="141"/>
      <c r="D192" s="143">
        <v>6058</v>
      </c>
      <c r="E192" s="152"/>
      <c r="F192" s="148"/>
      <c r="G192" s="155">
        <v>10000000</v>
      </c>
      <c r="H192" s="10"/>
      <c r="I192" s="158"/>
      <c r="J192" s="136"/>
      <c r="K192" s="10"/>
      <c r="L192" s="158">
        <v>5000000</v>
      </c>
      <c r="M192" s="10"/>
      <c r="N192" s="158">
        <v>5000000</v>
      </c>
      <c r="O192" s="55"/>
      <c r="P192" s="55"/>
    </row>
    <row r="193" spans="2:16" s="3" customFormat="1" ht="7.5" customHeight="1">
      <c r="B193" s="141"/>
      <c r="C193" s="141"/>
      <c r="D193" s="141"/>
      <c r="E193" s="152"/>
      <c r="F193" s="148"/>
      <c r="G193" s="156"/>
      <c r="H193" s="84"/>
      <c r="I193" s="175"/>
      <c r="J193" s="137"/>
      <c r="K193" s="84"/>
      <c r="L193" s="175"/>
      <c r="M193" s="84"/>
      <c r="N193" s="175"/>
      <c r="O193" s="55"/>
      <c r="P193" s="55"/>
    </row>
    <row r="194" spans="2:16" s="3" customFormat="1" ht="5.25" customHeight="1">
      <c r="B194" s="141"/>
      <c r="C194" s="141"/>
      <c r="D194" s="144"/>
      <c r="E194" s="152"/>
      <c r="F194" s="148"/>
      <c r="G194" s="157"/>
      <c r="H194" s="11"/>
      <c r="I194" s="177"/>
      <c r="J194" s="138"/>
      <c r="K194" s="11"/>
      <c r="L194" s="177"/>
      <c r="M194" s="11"/>
      <c r="N194" s="177"/>
      <c r="O194" s="55"/>
      <c r="P194" s="55"/>
    </row>
    <row r="195" spans="2:16" s="3" customFormat="1" ht="10.5" customHeight="1">
      <c r="B195" s="141"/>
      <c r="C195" s="141"/>
      <c r="D195" s="143">
        <v>6059</v>
      </c>
      <c r="E195" s="104" t="s">
        <v>68</v>
      </c>
      <c r="F195" s="148"/>
      <c r="G195" s="155">
        <v>22600000</v>
      </c>
      <c r="H195" s="47"/>
      <c r="I195" s="158"/>
      <c r="J195" s="136"/>
      <c r="K195" s="47">
        <v>1100000</v>
      </c>
      <c r="L195" s="158"/>
      <c r="M195" s="47">
        <v>13200000</v>
      </c>
      <c r="N195" s="158"/>
      <c r="O195" s="55"/>
      <c r="P195" s="55"/>
    </row>
    <row r="196" spans="2:16" s="3" customFormat="1" ht="8.25" customHeight="1">
      <c r="B196" s="141"/>
      <c r="C196" s="141"/>
      <c r="D196" s="141"/>
      <c r="E196" s="152" t="s">
        <v>72</v>
      </c>
      <c r="F196" s="148"/>
      <c r="G196" s="156"/>
      <c r="H196" s="68"/>
      <c r="I196" s="175"/>
      <c r="J196" s="137"/>
      <c r="K196" s="68"/>
      <c r="L196" s="175"/>
      <c r="M196" s="68"/>
      <c r="N196" s="175"/>
      <c r="O196" s="55"/>
      <c r="P196" s="55"/>
    </row>
    <row r="197" spans="2:16" s="3" customFormat="1" ht="6" customHeight="1" thickBot="1">
      <c r="B197" s="141"/>
      <c r="C197" s="141"/>
      <c r="D197" s="141"/>
      <c r="E197" s="152"/>
      <c r="F197" s="148"/>
      <c r="G197" s="156"/>
      <c r="H197" s="54"/>
      <c r="I197" s="176"/>
      <c r="J197" s="179"/>
      <c r="K197" s="54"/>
      <c r="L197" s="176"/>
      <c r="M197" s="54"/>
      <c r="N197" s="176"/>
      <c r="O197" s="55"/>
      <c r="P197" s="55"/>
    </row>
    <row r="198" spans="2:16" s="3" customFormat="1" ht="10.5" customHeight="1">
      <c r="B198" s="141"/>
      <c r="C198" s="141"/>
      <c r="D198" s="238">
        <v>6059</v>
      </c>
      <c r="E198" s="106"/>
      <c r="F198" s="148"/>
      <c r="G198" s="258">
        <v>20400000</v>
      </c>
      <c r="H198" s="107"/>
      <c r="I198" s="174"/>
      <c r="J198" s="178"/>
      <c r="K198" s="107"/>
      <c r="L198" s="174"/>
      <c r="M198" s="107">
        <v>2000000</v>
      </c>
      <c r="N198" s="174"/>
      <c r="O198" s="55"/>
      <c r="P198" s="55"/>
    </row>
    <row r="199" spans="2:16" s="3" customFormat="1" ht="10.5" customHeight="1">
      <c r="B199" s="141"/>
      <c r="C199" s="141"/>
      <c r="D199" s="141"/>
      <c r="E199" s="104" t="s">
        <v>73</v>
      </c>
      <c r="F199" s="148"/>
      <c r="G199" s="156"/>
      <c r="H199" s="68"/>
      <c r="I199" s="175"/>
      <c r="J199" s="137"/>
      <c r="K199" s="68"/>
      <c r="L199" s="175"/>
      <c r="M199" s="68"/>
      <c r="N199" s="175"/>
      <c r="O199" s="55"/>
      <c r="P199" s="55"/>
    </row>
    <row r="200" spans="2:16" s="3" customFormat="1" ht="6.75" customHeight="1" thickBot="1">
      <c r="B200" s="141"/>
      <c r="C200" s="141"/>
      <c r="D200" s="141"/>
      <c r="E200" s="104"/>
      <c r="F200" s="148"/>
      <c r="G200" s="156"/>
      <c r="H200" s="54"/>
      <c r="I200" s="175"/>
      <c r="J200" s="137"/>
      <c r="K200" s="54"/>
      <c r="L200" s="175"/>
      <c r="M200" s="54"/>
      <c r="N200" s="175"/>
      <c r="O200" s="55"/>
      <c r="P200" s="55"/>
    </row>
    <row r="201" spans="2:16" s="3" customFormat="1" ht="6.75" customHeight="1">
      <c r="B201" s="141"/>
      <c r="C201" s="141"/>
      <c r="D201" s="238">
        <v>6059</v>
      </c>
      <c r="E201" s="106"/>
      <c r="F201" s="148"/>
      <c r="G201" s="258">
        <v>20000000</v>
      </c>
      <c r="H201" s="113"/>
      <c r="I201" s="110"/>
      <c r="J201" s="113"/>
      <c r="K201" s="113"/>
      <c r="L201" s="110"/>
      <c r="M201" s="113"/>
      <c r="N201" s="110"/>
      <c r="O201" s="55"/>
      <c r="P201" s="55"/>
    </row>
    <row r="202" spans="2:16" s="3" customFormat="1" ht="10.5" customHeight="1">
      <c r="B202" s="141"/>
      <c r="C202" s="141"/>
      <c r="D202" s="141"/>
      <c r="E202" s="104" t="s">
        <v>79</v>
      </c>
      <c r="F202" s="148"/>
      <c r="G202" s="156"/>
      <c r="H202" s="84"/>
      <c r="I202" s="111"/>
      <c r="J202" s="84"/>
      <c r="K202" s="84"/>
      <c r="L202" s="111"/>
      <c r="M202" s="84"/>
      <c r="N202" s="111"/>
      <c r="O202" s="55"/>
      <c r="P202" s="55"/>
    </row>
    <row r="203" spans="2:16" s="3" customFormat="1" ht="7.5" customHeight="1">
      <c r="B203" s="144"/>
      <c r="C203" s="144"/>
      <c r="D203" s="144"/>
      <c r="E203" s="105"/>
      <c r="F203" s="149"/>
      <c r="G203" s="157"/>
      <c r="H203" s="15"/>
      <c r="I203" s="112"/>
      <c r="J203" s="15"/>
      <c r="K203" s="15"/>
      <c r="L203" s="112"/>
      <c r="M203" s="15"/>
      <c r="N203" s="112"/>
      <c r="O203" s="55"/>
      <c r="P203" s="55"/>
    </row>
    <row r="204" spans="2:16" s="3" customFormat="1" ht="12.75" customHeight="1">
      <c r="B204" s="143">
        <v>41</v>
      </c>
      <c r="C204" s="143">
        <v>80101</v>
      </c>
      <c r="D204" s="140">
        <v>6050</v>
      </c>
      <c r="E204" s="151" t="s">
        <v>31</v>
      </c>
      <c r="F204" s="147" t="s">
        <v>70</v>
      </c>
      <c r="G204" s="155">
        <v>4167986</v>
      </c>
      <c r="H204" s="10">
        <v>10000</v>
      </c>
      <c r="I204" s="16"/>
      <c r="J204" s="158"/>
      <c r="K204" s="10">
        <v>750000</v>
      </c>
      <c r="L204" s="44"/>
      <c r="M204" s="10">
        <v>2040000</v>
      </c>
      <c r="N204" s="260" t="s">
        <v>83</v>
      </c>
      <c r="O204" s="55"/>
      <c r="P204" s="55"/>
    </row>
    <row r="205" spans="2:16" s="3" customFormat="1" ht="7.5" customHeight="1">
      <c r="B205" s="141"/>
      <c r="C205" s="141"/>
      <c r="D205" s="141"/>
      <c r="E205" s="152"/>
      <c r="F205" s="148"/>
      <c r="G205" s="156"/>
      <c r="H205" s="84"/>
      <c r="I205" s="84"/>
      <c r="J205" s="175"/>
      <c r="K205" s="68"/>
      <c r="L205" s="46"/>
      <c r="M205" s="68"/>
      <c r="N205" s="261"/>
      <c r="O205" s="55"/>
      <c r="P205" s="55"/>
    </row>
    <row r="206" spans="2:16" s="3" customFormat="1" ht="8.25" customHeight="1">
      <c r="B206" s="144"/>
      <c r="C206" s="144"/>
      <c r="D206" s="142"/>
      <c r="E206" s="153"/>
      <c r="F206" s="149"/>
      <c r="G206" s="157"/>
      <c r="H206" s="11"/>
      <c r="I206" s="15"/>
      <c r="J206" s="160"/>
      <c r="K206" s="11"/>
      <c r="L206" s="43"/>
      <c r="M206" s="11"/>
      <c r="N206" s="262"/>
      <c r="O206" s="55" t="e">
        <f>N204+N206+M206+M204+L204+K204+K206+J204+H206+H204</f>
        <v>#VALUE!</v>
      </c>
      <c r="P206" s="55" t="e">
        <f>G204-O206</f>
        <v>#VALUE!</v>
      </c>
    </row>
    <row r="207" spans="2:16" s="3" customFormat="1" ht="12" customHeight="1">
      <c r="B207" s="141">
        <v>42</v>
      </c>
      <c r="C207" s="141">
        <v>80104</v>
      </c>
      <c r="D207" s="237">
        <v>6050</v>
      </c>
      <c r="E207" s="152" t="s">
        <v>26</v>
      </c>
      <c r="F207" s="148" t="s">
        <v>40</v>
      </c>
      <c r="G207" s="156">
        <v>2100000</v>
      </c>
      <c r="H207" s="47"/>
      <c r="I207" s="136">
        <v>90000</v>
      </c>
      <c r="J207" s="44"/>
      <c r="K207" s="10">
        <v>150000</v>
      </c>
      <c r="L207" s="44"/>
      <c r="M207" s="10">
        <v>1860000</v>
      </c>
      <c r="N207" s="44"/>
      <c r="O207" s="55"/>
      <c r="P207" s="55"/>
    </row>
    <row r="208" spans="2:16" s="3" customFormat="1" ht="12" customHeight="1">
      <c r="B208" s="141"/>
      <c r="C208" s="141"/>
      <c r="D208" s="141"/>
      <c r="E208" s="152"/>
      <c r="F208" s="148"/>
      <c r="G208" s="156"/>
      <c r="H208" s="84"/>
      <c r="I208" s="137"/>
      <c r="J208" s="46"/>
      <c r="K208" s="84"/>
      <c r="L208" s="46"/>
      <c r="M208" s="84"/>
      <c r="N208" s="46"/>
      <c r="O208" s="55"/>
      <c r="P208" s="55"/>
    </row>
    <row r="209" spans="2:16" s="3" customFormat="1" ht="10.5" customHeight="1">
      <c r="B209" s="144"/>
      <c r="C209" s="144"/>
      <c r="D209" s="142"/>
      <c r="E209" s="153"/>
      <c r="F209" s="149"/>
      <c r="G209" s="157"/>
      <c r="H209" s="11"/>
      <c r="I209" s="138"/>
      <c r="J209" s="43"/>
      <c r="K209" s="11"/>
      <c r="L209" s="43"/>
      <c r="M209" s="11"/>
      <c r="N209" s="43"/>
      <c r="O209" s="55"/>
      <c r="P209" s="55"/>
    </row>
    <row r="210" spans="2:16" s="3" customFormat="1" ht="10.5" customHeight="1">
      <c r="B210" s="139">
        <v>43</v>
      </c>
      <c r="C210" s="143">
        <v>92601</v>
      </c>
      <c r="D210" s="143">
        <v>6050</v>
      </c>
      <c r="E210" s="151" t="s">
        <v>30</v>
      </c>
      <c r="F210" s="147" t="s">
        <v>14</v>
      </c>
      <c r="G210" s="155">
        <v>2000550</v>
      </c>
      <c r="H210" s="10">
        <v>89640</v>
      </c>
      <c r="I210" s="136">
        <v>1180000</v>
      </c>
      <c r="J210" s="136">
        <v>666000</v>
      </c>
      <c r="K210" s="10"/>
      <c r="L210" s="158"/>
      <c r="M210" s="10"/>
      <c r="N210" s="44"/>
      <c r="O210" s="55"/>
      <c r="P210" s="55"/>
    </row>
    <row r="211" spans="2:16" s="3" customFormat="1" ht="10.5" customHeight="1">
      <c r="B211" s="161"/>
      <c r="C211" s="141"/>
      <c r="D211" s="141"/>
      <c r="E211" s="152"/>
      <c r="F211" s="148"/>
      <c r="G211" s="156"/>
      <c r="H211" s="84"/>
      <c r="I211" s="137"/>
      <c r="J211" s="137"/>
      <c r="K211" s="68"/>
      <c r="L211" s="175"/>
      <c r="M211" s="68"/>
      <c r="N211" s="46"/>
      <c r="O211" s="55"/>
      <c r="P211" s="55"/>
    </row>
    <row r="212" spans="2:16" s="3" customFormat="1" ht="10.5" customHeight="1">
      <c r="B212" s="162"/>
      <c r="C212" s="144"/>
      <c r="D212" s="144"/>
      <c r="E212" s="153"/>
      <c r="F212" s="149"/>
      <c r="G212" s="157"/>
      <c r="H212" s="54"/>
      <c r="I212" s="138"/>
      <c r="J212" s="138"/>
      <c r="K212" s="11"/>
      <c r="L212" s="177"/>
      <c r="M212" s="11"/>
      <c r="N212" s="46"/>
      <c r="O212" s="55"/>
      <c r="P212" s="55"/>
    </row>
    <row r="213" spans="2:16" ht="12" customHeight="1">
      <c r="B213" s="243" t="s">
        <v>0</v>
      </c>
      <c r="C213" s="244"/>
      <c r="D213" s="244"/>
      <c r="E213" s="245"/>
      <c r="F213" s="5"/>
      <c r="G213" s="240">
        <f>G183+G14+G81+G145</f>
        <v>216634698</v>
      </c>
      <c r="H213" s="35">
        <f>H14+H81+H183+H145</f>
        <v>4393044</v>
      </c>
      <c r="I213" s="255">
        <f>I183+I145++I81+I14</f>
        <v>10881711</v>
      </c>
      <c r="J213" s="252">
        <f>J14+J183+J81</f>
        <v>816000</v>
      </c>
      <c r="K213" s="35">
        <f>K14+K81+K183+K145</f>
        <v>27840460</v>
      </c>
      <c r="L213" s="252">
        <f>L14+L183+L81+L145</f>
        <v>15896543</v>
      </c>
      <c r="M213" s="101">
        <f>M14+M183+M145+M81</f>
        <v>44418919</v>
      </c>
      <c r="N213" s="252">
        <f>N14+N183</f>
        <v>35883837</v>
      </c>
      <c r="O213" s="55"/>
      <c r="P213" s="55"/>
    </row>
    <row r="214" spans="2:16" ht="12" customHeight="1">
      <c r="B214" s="246"/>
      <c r="C214" s="247"/>
      <c r="D214" s="247"/>
      <c r="E214" s="248"/>
      <c r="F214" s="94"/>
      <c r="G214" s="241"/>
      <c r="H214" s="86">
        <f>H15</f>
        <v>6330000</v>
      </c>
      <c r="I214" s="256"/>
      <c r="J214" s="253"/>
      <c r="K214" s="86"/>
      <c r="L214" s="253"/>
      <c r="M214" s="102"/>
      <c r="N214" s="253"/>
      <c r="O214" s="55"/>
      <c r="P214" s="55"/>
    </row>
    <row r="215" spans="2:16" ht="13.5" customHeight="1">
      <c r="B215" s="249"/>
      <c r="C215" s="250"/>
      <c r="D215" s="250"/>
      <c r="E215" s="251"/>
      <c r="F215" s="4"/>
      <c r="G215" s="242"/>
      <c r="H215" s="36">
        <f>H16+H185</f>
        <v>4810000</v>
      </c>
      <c r="I215" s="257"/>
      <c r="J215" s="254"/>
      <c r="K215" s="36">
        <f>K16</f>
        <v>0</v>
      </c>
      <c r="L215" s="254"/>
      <c r="M215" s="36">
        <f>M16</f>
        <v>0</v>
      </c>
      <c r="N215" s="254"/>
      <c r="O215" s="55"/>
      <c r="P215" s="55"/>
    </row>
    <row r="216" spans="2:16" ht="5.25" customHeight="1">
      <c r="B216" s="21"/>
      <c r="C216" s="21"/>
      <c r="D216" s="21"/>
      <c r="E216" s="21"/>
      <c r="F216" s="21"/>
      <c r="G216" s="22"/>
      <c r="P216" s="56"/>
    </row>
    <row r="217" spans="2:10" ht="13.5" customHeight="1">
      <c r="B217" s="30" t="s">
        <v>47</v>
      </c>
      <c r="D217" s="31"/>
      <c r="E217" s="31"/>
      <c r="F217" s="6"/>
      <c r="G217" s="23"/>
      <c r="H217" s="6"/>
      <c r="I217" s="6"/>
      <c r="J217" s="6"/>
    </row>
    <row r="218" spans="2:16" ht="22.5" customHeight="1">
      <c r="B218" s="30"/>
      <c r="C218" s="239" t="s">
        <v>35</v>
      </c>
      <c r="D218" s="239"/>
      <c r="E218" s="239"/>
      <c r="F218" s="239"/>
      <c r="G218" s="239"/>
      <c r="H218" s="239"/>
      <c r="I218" s="239"/>
      <c r="J218" s="239"/>
      <c r="K218" s="239"/>
      <c r="L218" s="239"/>
      <c r="M218" s="239"/>
      <c r="N218" s="239"/>
      <c r="P218" s="1">
        <v>6259161</v>
      </c>
    </row>
    <row r="220" spans="2:14" ht="15" customHeight="1">
      <c r="B220" s="76" t="s">
        <v>51</v>
      </c>
      <c r="C220" s="259" t="s">
        <v>82</v>
      </c>
      <c r="D220" s="259"/>
      <c r="E220" s="259"/>
      <c r="F220" s="259"/>
      <c r="G220" s="259"/>
      <c r="H220" s="259"/>
      <c r="I220" s="259"/>
      <c r="J220" s="259"/>
      <c r="K220" s="259"/>
      <c r="L220" s="259"/>
      <c r="M220" s="259"/>
      <c r="N220" s="259"/>
    </row>
    <row r="221" spans="2:14" ht="12.75" customHeight="1">
      <c r="B221" s="77"/>
      <c r="C221" s="77"/>
      <c r="D221" s="77"/>
      <c r="E221" s="77" t="s">
        <v>76</v>
      </c>
      <c r="F221" s="77"/>
      <c r="G221" s="78"/>
      <c r="H221" s="77"/>
      <c r="I221" s="85"/>
      <c r="J221" s="77"/>
      <c r="K221" s="77"/>
      <c r="L221" s="77"/>
      <c r="M221" s="77"/>
      <c r="N221" s="77"/>
    </row>
    <row r="222" ht="12.75" customHeight="1">
      <c r="E222" s="77" t="s">
        <v>77</v>
      </c>
    </row>
    <row r="223" ht="12.75" customHeight="1">
      <c r="E223" s="77" t="s">
        <v>75</v>
      </c>
    </row>
    <row r="224" ht="11.25">
      <c r="E224" s="77" t="s">
        <v>78</v>
      </c>
    </row>
    <row r="225" ht="11.25">
      <c r="E225" s="77" t="s">
        <v>74</v>
      </c>
    </row>
    <row r="233" spans="5:7" ht="9.75">
      <c r="E233" s="24"/>
      <c r="F233" s="24"/>
      <c r="G233" s="25"/>
    </row>
    <row r="234" spans="5:7" ht="9.75">
      <c r="E234" s="24"/>
      <c r="F234" s="24"/>
      <c r="G234" s="25"/>
    </row>
    <row r="235" spans="5:7" ht="9.75">
      <c r="E235" s="24"/>
      <c r="F235" s="24"/>
      <c r="G235" s="25"/>
    </row>
    <row r="236" spans="5:7" ht="9.75">
      <c r="E236" s="24"/>
      <c r="F236" s="24"/>
      <c r="G236" s="25"/>
    </row>
    <row r="237" spans="5:7" ht="9.75">
      <c r="E237" s="24"/>
      <c r="F237" s="24"/>
      <c r="G237" s="25"/>
    </row>
    <row r="238" spans="5:7" ht="9.75">
      <c r="E238" s="24"/>
      <c r="F238" s="24"/>
      <c r="G238" s="25"/>
    </row>
    <row r="239" spans="5:7" ht="9.75">
      <c r="E239" s="24"/>
      <c r="F239" s="24"/>
      <c r="G239" s="25"/>
    </row>
    <row r="240" spans="5:7" ht="9.75">
      <c r="E240" s="24"/>
      <c r="F240" s="24"/>
      <c r="G240" s="25"/>
    </row>
    <row r="241" spans="5:7" ht="9.75">
      <c r="E241" s="24"/>
      <c r="F241" s="24"/>
      <c r="G241" s="25"/>
    </row>
  </sheetData>
  <mergeCells count="506">
    <mergeCell ref="J121:J123"/>
    <mergeCell ref="I151:I153"/>
    <mergeCell ref="J127:J129"/>
    <mergeCell ref="I111:I113"/>
    <mergeCell ref="I148:I150"/>
    <mergeCell ref="D151:D153"/>
    <mergeCell ref="D148:D150"/>
    <mergeCell ref="J192:J194"/>
    <mergeCell ref="J189:J191"/>
    <mergeCell ref="B186:B188"/>
    <mergeCell ref="C186:C188"/>
    <mergeCell ref="C169:C171"/>
    <mergeCell ref="D169:D171"/>
    <mergeCell ref="C183:C185"/>
    <mergeCell ref="D154:D156"/>
    <mergeCell ref="D139:D141"/>
    <mergeCell ref="E127:E129"/>
    <mergeCell ref="D130:D132"/>
    <mergeCell ref="E130:E132"/>
    <mergeCell ref="D127:D129"/>
    <mergeCell ref="D142:D144"/>
    <mergeCell ref="E142:E144"/>
    <mergeCell ref="D133:D135"/>
    <mergeCell ref="E154:E156"/>
    <mergeCell ref="D136:D138"/>
    <mergeCell ref="G148:G150"/>
    <mergeCell ref="G145:G147"/>
    <mergeCell ref="E145:E147"/>
    <mergeCell ref="E139:E141"/>
    <mergeCell ref="C148:C150"/>
    <mergeCell ref="N41:N43"/>
    <mergeCell ref="I124:I126"/>
    <mergeCell ref="L72:L74"/>
    <mergeCell ref="L111:L113"/>
    <mergeCell ref="N99:N101"/>
    <mergeCell ref="J124:J126"/>
    <mergeCell ref="L124:L126"/>
    <mergeCell ref="L81:L83"/>
    <mergeCell ref="G130:G132"/>
    <mergeCell ref="J81:J83"/>
    <mergeCell ref="N93:N95"/>
    <mergeCell ref="F93:F95"/>
    <mergeCell ref="G93:G95"/>
    <mergeCell ref="J93:J95"/>
    <mergeCell ref="L93:L95"/>
    <mergeCell ref="G81:G83"/>
    <mergeCell ref="I87:I89"/>
    <mergeCell ref="I121:I123"/>
    <mergeCell ref="B93:B95"/>
    <mergeCell ref="C93:C95"/>
    <mergeCell ref="D93:D95"/>
    <mergeCell ref="E93:E95"/>
    <mergeCell ref="B111:B113"/>
    <mergeCell ref="F121:F123"/>
    <mergeCell ref="I96:I98"/>
    <mergeCell ref="F96:F98"/>
    <mergeCell ref="E96:E98"/>
    <mergeCell ref="D96:D98"/>
    <mergeCell ref="I14:I16"/>
    <mergeCell ref="G87:G89"/>
    <mergeCell ref="I81:I83"/>
    <mergeCell ref="N96:N98"/>
    <mergeCell ref="L96:L98"/>
    <mergeCell ref="J96:J98"/>
    <mergeCell ref="G96:G98"/>
    <mergeCell ref="C220:N220"/>
    <mergeCell ref="G204:G206"/>
    <mergeCell ref="D189:D191"/>
    <mergeCell ref="D198:D200"/>
    <mergeCell ref="G198:G200"/>
    <mergeCell ref="I195:I197"/>
    <mergeCell ref="N204:N206"/>
    <mergeCell ref="J213:J215"/>
    <mergeCell ref="J204:J206"/>
    <mergeCell ref="I207:I209"/>
    <mergeCell ref="C87:C89"/>
    <mergeCell ref="D87:D89"/>
    <mergeCell ref="F87:F89"/>
    <mergeCell ref="B130:B132"/>
    <mergeCell ref="C111:C113"/>
    <mergeCell ref="C130:C132"/>
    <mergeCell ref="C121:C123"/>
    <mergeCell ref="B121:B123"/>
    <mergeCell ref="B124:B126"/>
    <mergeCell ref="C124:C126"/>
    <mergeCell ref="I189:I191"/>
    <mergeCell ref="E207:E209"/>
    <mergeCell ref="G189:G191"/>
    <mergeCell ref="E204:E206"/>
    <mergeCell ref="G201:G203"/>
    <mergeCell ref="C218:N218"/>
    <mergeCell ref="F204:F206"/>
    <mergeCell ref="D207:D209"/>
    <mergeCell ref="G213:G215"/>
    <mergeCell ref="F207:F209"/>
    <mergeCell ref="G207:G209"/>
    <mergeCell ref="B213:E215"/>
    <mergeCell ref="N213:N215"/>
    <mergeCell ref="L213:L215"/>
    <mergeCell ref="I213:I215"/>
    <mergeCell ref="G169:G171"/>
    <mergeCell ref="F166:F168"/>
    <mergeCell ref="E166:E168"/>
    <mergeCell ref="D204:D206"/>
    <mergeCell ref="E183:E185"/>
    <mergeCell ref="F186:F188"/>
    <mergeCell ref="G186:G188"/>
    <mergeCell ref="D186:D188"/>
    <mergeCell ref="D166:D168"/>
    <mergeCell ref="D201:D203"/>
    <mergeCell ref="E50:E52"/>
    <mergeCell ref="D66:D68"/>
    <mergeCell ref="D72:D74"/>
    <mergeCell ref="G151:G153"/>
    <mergeCell ref="E151:E153"/>
    <mergeCell ref="F151:F153"/>
    <mergeCell ref="E121:E123"/>
    <mergeCell ref="F130:F132"/>
    <mergeCell ref="F133:F135"/>
    <mergeCell ref="G127:G129"/>
    <mergeCell ref="B50:B52"/>
    <mergeCell ref="B63:B71"/>
    <mergeCell ref="C50:C52"/>
    <mergeCell ref="D50:D52"/>
    <mergeCell ref="B58:B62"/>
    <mergeCell ref="C58:C62"/>
    <mergeCell ref="D58:D62"/>
    <mergeCell ref="B178:B182"/>
    <mergeCell ref="C178:C182"/>
    <mergeCell ref="D108:D110"/>
    <mergeCell ref="E169:E171"/>
    <mergeCell ref="D111:D113"/>
    <mergeCell ref="E111:E113"/>
    <mergeCell ref="E124:E126"/>
    <mergeCell ref="E136:E138"/>
    <mergeCell ref="B108:B110"/>
    <mergeCell ref="C108:C110"/>
    <mergeCell ref="B207:B209"/>
    <mergeCell ref="C207:C209"/>
    <mergeCell ref="C204:C206"/>
    <mergeCell ref="B204:B206"/>
    <mergeCell ref="G50:G52"/>
    <mergeCell ref="G63:G65"/>
    <mergeCell ref="F63:F71"/>
    <mergeCell ref="G58:G62"/>
    <mergeCell ref="G69:G71"/>
    <mergeCell ref="F50:F52"/>
    <mergeCell ref="G66:G68"/>
    <mergeCell ref="L38:L40"/>
    <mergeCell ref="B47:B49"/>
    <mergeCell ref="C47:C49"/>
    <mergeCell ref="D47:D49"/>
    <mergeCell ref="G47:G49"/>
    <mergeCell ref="E44:E46"/>
    <mergeCell ref="G41:G43"/>
    <mergeCell ref="F41:F43"/>
    <mergeCell ref="D41:D43"/>
    <mergeCell ref="E41:E43"/>
    <mergeCell ref="B35:B37"/>
    <mergeCell ref="E35:E37"/>
    <mergeCell ref="B32:B34"/>
    <mergeCell ref="J41:J43"/>
    <mergeCell ref="J38:J40"/>
    <mergeCell ref="E32:E34"/>
    <mergeCell ref="F35:F37"/>
    <mergeCell ref="D38:D40"/>
    <mergeCell ref="E38:E40"/>
    <mergeCell ref="F38:F40"/>
    <mergeCell ref="C17:C19"/>
    <mergeCell ref="B23:B25"/>
    <mergeCell ref="C23:C25"/>
    <mergeCell ref="B44:B46"/>
    <mergeCell ref="C44:C46"/>
    <mergeCell ref="B41:B43"/>
    <mergeCell ref="C41:C43"/>
    <mergeCell ref="C38:C40"/>
    <mergeCell ref="B26:B28"/>
    <mergeCell ref="B29:B31"/>
    <mergeCell ref="G133:G135"/>
    <mergeCell ref="F142:F144"/>
    <mergeCell ref="F108:F110"/>
    <mergeCell ref="F139:F141"/>
    <mergeCell ref="F136:F138"/>
    <mergeCell ref="F127:F129"/>
    <mergeCell ref="F124:F126"/>
    <mergeCell ref="G142:G144"/>
    <mergeCell ref="D44:D46"/>
    <mergeCell ref="I63:I65"/>
    <mergeCell ref="D63:D65"/>
    <mergeCell ref="N139:N141"/>
    <mergeCell ref="N127:N129"/>
    <mergeCell ref="L139:L141"/>
    <mergeCell ref="G121:G123"/>
    <mergeCell ref="N124:N126"/>
    <mergeCell ref="J139:J141"/>
    <mergeCell ref="G136:G138"/>
    <mergeCell ref="N14:N16"/>
    <mergeCell ref="L78:L80"/>
    <mergeCell ref="G72:G74"/>
    <mergeCell ref="N47:N49"/>
    <mergeCell ref="J17:J19"/>
    <mergeCell ref="L17:L19"/>
    <mergeCell ref="L66:L68"/>
    <mergeCell ref="J78:J80"/>
    <mergeCell ref="I72:I74"/>
    <mergeCell ref="J72:J74"/>
    <mergeCell ref="J69:J71"/>
    <mergeCell ref="F111:F113"/>
    <mergeCell ref="F99:F101"/>
    <mergeCell ref="N50:N52"/>
    <mergeCell ref="J63:J65"/>
    <mergeCell ref="L69:L71"/>
    <mergeCell ref="N69:N71"/>
    <mergeCell ref="L63:L65"/>
    <mergeCell ref="J50:J52"/>
    <mergeCell ref="N63:N65"/>
    <mergeCell ref="L47:L49"/>
    <mergeCell ref="N75:N77"/>
    <mergeCell ref="N121:N123"/>
    <mergeCell ref="L121:L123"/>
    <mergeCell ref="N72:N74"/>
    <mergeCell ref="N111:N113"/>
    <mergeCell ref="N81:N83"/>
    <mergeCell ref="N78:N80"/>
    <mergeCell ref="N66:N68"/>
    <mergeCell ref="L102:L104"/>
    <mergeCell ref="N192:N194"/>
    <mergeCell ref="L183:L185"/>
    <mergeCell ref="F145:F147"/>
    <mergeCell ref="F157:F165"/>
    <mergeCell ref="I145:I147"/>
    <mergeCell ref="G154:G156"/>
    <mergeCell ref="L145:L147"/>
    <mergeCell ref="J183:J185"/>
    <mergeCell ref="F183:F185"/>
    <mergeCell ref="G183:G185"/>
    <mergeCell ref="B169:B171"/>
    <mergeCell ref="N183:N185"/>
    <mergeCell ref="L11:L13"/>
    <mergeCell ref="J29:J31"/>
    <mergeCell ref="L29:L31"/>
    <mergeCell ref="L26:L28"/>
    <mergeCell ref="J26:J28"/>
    <mergeCell ref="J14:J16"/>
    <mergeCell ref="L14:L16"/>
    <mergeCell ref="J66:J68"/>
    <mergeCell ref="E14:E16"/>
    <mergeCell ref="F26:F28"/>
    <mergeCell ref="G26:G28"/>
    <mergeCell ref="G29:G31"/>
    <mergeCell ref="G14:G16"/>
    <mergeCell ref="F14:F16"/>
    <mergeCell ref="F17:F19"/>
    <mergeCell ref="E17:E19"/>
    <mergeCell ref="G17:G19"/>
    <mergeCell ref="G20:G22"/>
    <mergeCell ref="E11:E13"/>
    <mergeCell ref="H10:J10"/>
    <mergeCell ref="G9:G13"/>
    <mergeCell ref="E9:E10"/>
    <mergeCell ref="I11:I13"/>
    <mergeCell ref="K1:M1"/>
    <mergeCell ref="K3:M3"/>
    <mergeCell ref="K4:M4"/>
    <mergeCell ref="K5:M5"/>
    <mergeCell ref="B7:L7"/>
    <mergeCell ref="H9:N9"/>
    <mergeCell ref="F9:F13"/>
    <mergeCell ref="K10:L10"/>
    <mergeCell ref="B9:B13"/>
    <mergeCell ref="M10:N10"/>
    <mergeCell ref="N11:N13"/>
    <mergeCell ref="J11:J13"/>
    <mergeCell ref="C9:C13"/>
    <mergeCell ref="D9:D13"/>
    <mergeCell ref="D26:D28"/>
    <mergeCell ref="C35:C37"/>
    <mergeCell ref="D35:D37"/>
    <mergeCell ref="D32:D34"/>
    <mergeCell ref="C32:C34"/>
    <mergeCell ref="C26:C28"/>
    <mergeCell ref="C29:C31"/>
    <mergeCell ref="J75:J77"/>
    <mergeCell ref="L75:L77"/>
    <mergeCell ref="E47:E49"/>
    <mergeCell ref="D29:D31"/>
    <mergeCell ref="J47:J49"/>
    <mergeCell ref="F44:F46"/>
    <mergeCell ref="I32:I34"/>
    <mergeCell ref="G44:G46"/>
    <mergeCell ref="F47:F49"/>
    <mergeCell ref="L41:L43"/>
    <mergeCell ref="E63:E71"/>
    <mergeCell ref="C63:C71"/>
    <mergeCell ref="E72:E80"/>
    <mergeCell ref="D69:D71"/>
    <mergeCell ref="D75:D77"/>
    <mergeCell ref="D78:D80"/>
    <mergeCell ref="G75:G77"/>
    <mergeCell ref="G78:G80"/>
    <mergeCell ref="C84:C86"/>
    <mergeCell ref="B139:B141"/>
    <mergeCell ref="G84:G86"/>
    <mergeCell ref="F84:F86"/>
    <mergeCell ref="D84:D86"/>
    <mergeCell ref="E84:E86"/>
    <mergeCell ref="G139:G141"/>
    <mergeCell ref="E99:E101"/>
    <mergeCell ref="E116:E117"/>
    <mergeCell ref="B87:B89"/>
    <mergeCell ref="G124:G126"/>
    <mergeCell ref="E108:E110"/>
    <mergeCell ref="E105:E107"/>
    <mergeCell ref="E87:E89"/>
    <mergeCell ref="F90:F92"/>
    <mergeCell ref="G90:G92"/>
    <mergeCell ref="E90:E92"/>
    <mergeCell ref="G111:G113"/>
    <mergeCell ref="I186:I188"/>
    <mergeCell ref="M117:N117"/>
    <mergeCell ref="N118:N120"/>
    <mergeCell ref="D178:D182"/>
    <mergeCell ref="M179:N179"/>
    <mergeCell ref="E180:E182"/>
    <mergeCell ref="I180:I182"/>
    <mergeCell ref="J180:J182"/>
    <mergeCell ref="D124:D126"/>
    <mergeCell ref="D116:D120"/>
    <mergeCell ref="H178:N178"/>
    <mergeCell ref="H179:J179"/>
    <mergeCell ref="K179:L179"/>
    <mergeCell ref="L127:L129"/>
    <mergeCell ref="I139:I141"/>
    <mergeCell ref="I133:I135"/>
    <mergeCell ref="I127:I129"/>
    <mergeCell ref="J142:J144"/>
    <mergeCell ref="I130:I132"/>
    <mergeCell ref="E186:E188"/>
    <mergeCell ref="E118:E120"/>
    <mergeCell ref="E178:E179"/>
    <mergeCell ref="F178:F182"/>
    <mergeCell ref="F116:F120"/>
    <mergeCell ref="F148:F150"/>
    <mergeCell ref="E148:E150"/>
    <mergeCell ref="E133:E135"/>
    <mergeCell ref="F154:F156"/>
    <mergeCell ref="L210:L212"/>
    <mergeCell ref="J186:J188"/>
    <mergeCell ref="K117:L117"/>
    <mergeCell ref="I118:I120"/>
    <mergeCell ref="J118:J120"/>
    <mergeCell ref="L118:L120"/>
    <mergeCell ref="L186:L188"/>
    <mergeCell ref="L192:L194"/>
    <mergeCell ref="I136:I138"/>
    <mergeCell ref="I210:I212"/>
    <mergeCell ref="G116:G120"/>
    <mergeCell ref="H116:N116"/>
    <mergeCell ref="H117:J117"/>
    <mergeCell ref="J99:J101"/>
    <mergeCell ref="G108:G110"/>
    <mergeCell ref="G99:G101"/>
    <mergeCell ref="G105:G107"/>
    <mergeCell ref="L99:L101"/>
    <mergeCell ref="J111:J113"/>
    <mergeCell ref="C139:C141"/>
    <mergeCell ref="C142:C144"/>
    <mergeCell ref="B154:B156"/>
    <mergeCell ref="D163:D165"/>
    <mergeCell ref="D160:D162"/>
    <mergeCell ref="C157:C165"/>
    <mergeCell ref="B157:B165"/>
    <mergeCell ref="D157:D159"/>
    <mergeCell ref="C154:C156"/>
    <mergeCell ref="B148:B150"/>
    <mergeCell ref="G102:G104"/>
    <mergeCell ref="J102:J104"/>
    <mergeCell ref="B166:B168"/>
    <mergeCell ref="C166:C168"/>
    <mergeCell ref="C151:C153"/>
    <mergeCell ref="B133:B135"/>
    <mergeCell ref="C133:C135"/>
    <mergeCell ref="B151:B153"/>
    <mergeCell ref="C145:C147"/>
    <mergeCell ref="B142:B144"/>
    <mergeCell ref="B84:B86"/>
    <mergeCell ref="B38:B40"/>
    <mergeCell ref="F105:F107"/>
    <mergeCell ref="F102:F104"/>
    <mergeCell ref="F72:F80"/>
    <mergeCell ref="B72:B80"/>
    <mergeCell ref="C72:C80"/>
    <mergeCell ref="F81:F83"/>
    <mergeCell ref="C81:C83"/>
    <mergeCell ref="E81:E83"/>
    <mergeCell ref="B99:B101"/>
    <mergeCell ref="B90:B92"/>
    <mergeCell ref="C90:C92"/>
    <mergeCell ref="D90:D92"/>
    <mergeCell ref="C96:C98"/>
    <mergeCell ref="C99:C101"/>
    <mergeCell ref="D99:D101"/>
    <mergeCell ref="B96:B98"/>
    <mergeCell ref="N17:N19"/>
    <mergeCell ref="N29:N31"/>
    <mergeCell ref="L189:L191"/>
    <mergeCell ref="N189:N191"/>
    <mergeCell ref="L142:L144"/>
    <mergeCell ref="N142:N144"/>
    <mergeCell ref="L50:L52"/>
    <mergeCell ref="N32:N34"/>
    <mergeCell ref="N145:N147"/>
    <mergeCell ref="N38:N40"/>
    <mergeCell ref="N198:N200"/>
    <mergeCell ref="N195:N197"/>
    <mergeCell ref="I192:I194"/>
    <mergeCell ref="G192:G194"/>
    <mergeCell ref="G195:G197"/>
    <mergeCell ref="L198:L200"/>
    <mergeCell ref="L195:L197"/>
    <mergeCell ref="J198:J200"/>
    <mergeCell ref="J195:J197"/>
    <mergeCell ref="I198:I200"/>
    <mergeCell ref="F189:F203"/>
    <mergeCell ref="E189:E194"/>
    <mergeCell ref="E196:E197"/>
    <mergeCell ref="D195:D197"/>
    <mergeCell ref="D192:D194"/>
    <mergeCell ref="I20:I22"/>
    <mergeCell ref="D23:D25"/>
    <mergeCell ref="E23:E25"/>
    <mergeCell ref="F23:F25"/>
    <mergeCell ref="G23:G25"/>
    <mergeCell ref="D17:D19"/>
    <mergeCell ref="B17:B19"/>
    <mergeCell ref="L20:L22"/>
    <mergeCell ref="N20:N22"/>
    <mergeCell ref="I17:I19"/>
    <mergeCell ref="B20:B22"/>
    <mergeCell ref="C20:C22"/>
    <mergeCell ref="D20:D22"/>
    <mergeCell ref="E20:E22"/>
    <mergeCell ref="F20:F22"/>
    <mergeCell ref="N23:N25"/>
    <mergeCell ref="J20:J22"/>
    <mergeCell ref="N26:N28"/>
    <mergeCell ref="J32:J34"/>
    <mergeCell ref="J23:J25"/>
    <mergeCell ref="L23:L25"/>
    <mergeCell ref="L32:L34"/>
    <mergeCell ref="N35:N37"/>
    <mergeCell ref="J35:J37"/>
    <mergeCell ref="L35:L37"/>
    <mergeCell ref="I26:I28"/>
    <mergeCell ref="G38:G40"/>
    <mergeCell ref="I38:I40"/>
    <mergeCell ref="E29:E31"/>
    <mergeCell ref="E26:E28"/>
    <mergeCell ref="G35:G37"/>
    <mergeCell ref="F29:F31"/>
    <mergeCell ref="G32:G34"/>
    <mergeCell ref="F32:F34"/>
    <mergeCell ref="F58:F62"/>
    <mergeCell ref="J210:J212"/>
    <mergeCell ref="B210:B212"/>
    <mergeCell ref="C210:C212"/>
    <mergeCell ref="D210:D212"/>
    <mergeCell ref="E210:E212"/>
    <mergeCell ref="F210:F212"/>
    <mergeCell ref="G210:G212"/>
    <mergeCell ref="B189:B203"/>
    <mergeCell ref="C189:C203"/>
    <mergeCell ref="J60:J62"/>
    <mergeCell ref="L60:L62"/>
    <mergeCell ref="N60:N62"/>
    <mergeCell ref="H59:J59"/>
    <mergeCell ref="H58:N58"/>
    <mergeCell ref="B105:B107"/>
    <mergeCell ref="C105:C107"/>
    <mergeCell ref="D105:D107"/>
    <mergeCell ref="E102:E104"/>
    <mergeCell ref="E58:E59"/>
    <mergeCell ref="K59:L59"/>
    <mergeCell ref="M59:N59"/>
    <mergeCell ref="E60:E62"/>
    <mergeCell ref="I60:I62"/>
    <mergeCell ref="B136:B138"/>
    <mergeCell ref="C136:C138"/>
    <mergeCell ref="B127:B129"/>
    <mergeCell ref="C127:C129"/>
    <mergeCell ref="B116:B120"/>
    <mergeCell ref="C116:C120"/>
    <mergeCell ref="D121:D123"/>
    <mergeCell ref="B102:B104"/>
    <mergeCell ref="C102:C104"/>
    <mergeCell ref="D102:D104"/>
    <mergeCell ref="E157:E165"/>
    <mergeCell ref="L180:L182"/>
    <mergeCell ref="N180:N182"/>
    <mergeCell ref="G166:G168"/>
    <mergeCell ref="G157:G159"/>
    <mergeCell ref="L163:L165"/>
    <mergeCell ref="G160:G162"/>
    <mergeCell ref="G163:G165"/>
    <mergeCell ref="G178:G182"/>
    <mergeCell ref="F169:F171"/>
  </mergeCells>
  <printOptions horizontalCentered="1"/>
  <pageMargins left="0.36" right="0.45" top="0.59" bottom="0.61" header="0.32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2009-10-29T07:47:58Z</cp:lastPrinted>
  <dcterms:created xsi:type="dcterms:W3CDTF">2002-08-13T10:14:59Z</dcterms:created>
  <dcterms:modified xsi:type="dcterms:W3CDTF">2009-10-29T08:57:44Z</dcterms:modified>
  <cp:category/>
  <cp:version/>
  <cp:contentType/>
  <cp:contentStatus/>
</cp:coreProperties>
</file>