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6" i="1"/>
  <c r="G22"/>
  <c r="G28"/>
  <c r="G34"/>
  <c r="G43"/>
  <c r="G46"/>
  <c r="G49" s="1"/>
  <c r="G47"/>
  <c r="G48"/>
  <c r="G56"/>
  <c r="G62"/>
  <c r="G66"/>
  <c r="G70"/>
  <c r="G74"/>
  <c r="G75"/>
  <c r="G76"/>
  <c r="G77" s="1"/>
  <c r="G81"/>
  <c r="G82"/>
  <c r="F76"/>
  <c r="E76"/>
  <c r="F75"/>
  <c r="E75"/>
  <c r="F74"/>
  <c r="E74"/>
  <c r="E77" s="1"/>
  <c r="F70"/>
  <c r="E70"/>
  <c r="F66"/>
  <c r="E66"/>
  <c r="F62"/>
  <c r="E62"/>
  <c r="F56"/>
  <c r="E56"/>
  <c r="F48"/>
  <c r="F83" s="1"/>
  <c r="E48"/>
  <c r="F47"/>
  <c r="E47"/>
  <c r="E82" s="1"/>
  <c r="F46"/>
  <c r="E46"/>
  <c r="F43"/>
  <c r="E43"/>
  <c r="F28"/>
  <c r="E28"/>
  <c r="F22"/>
  <c r="E22"/>
  <c r="F16"/>
  <c r="E16"/>
  <c r="D46"/>
  <c r="D62"/>
  <c r="H65"/>
  <c r="H66" s="1"/>
  <c r="H53"/>
  <c r="H41"/>
  <c r="H42"/>
  <c r="D56"/>
  <c r="D66"/>
  <c r="D70"/>
  <c r="H60"/>
  <c r="H61"/>
  <c r="H59"/>
  <c r="H69"/>
  <c r="H70" s="1"/>
  <c r="D34"/>
  <c r="D16"/>
  <c r="H19"/>
  <c r="H21"/>
  <c r="H31"/>
  <c r="H25"/>
  <c r="D47"/>
  <c r="D48"/>
  <c r="D83" s="1"/>
  <c r="H54"/>
  <c r="I75" s="1"/>
  <c r="H55"/>
  <c r="I76" s="1"/>
  <c r="H26"/>
  <c r="H27"/>
  <c r="H13"/>
  <c r="H37"/>
  <c r="H38" s="1"/>
  <c r="H32"/>
  <c r="H33"/>
  <c r="D28"/>
  <c r="D22"/>
  <c r="H15"/>
  <c r="H14"/>
  <c r="D82"/>
  <c r="I48"/>
  <c r="D43"/>
  <c r="D38"/>
  <c r="H20"/>
  <c r="G85" l="1"/>
  <c r="G79"/>
  <c r="D49"/>
  <c r="G83"/>
  <c r="I47"/>
  <c r="E49"/>
  <c r="E79" s="1"/>
  <c r="F49"/>
  <c r="F77"/>
  <c r="I66"/>
  <c r="H48"/>
  <c r="I70"/>
  <c r="E83"/>
  <c r="F82"/>
  <c r="H47"/>
  <c r="I56"/>
  <c r="I46"/>
  <c r="H46"/>
  <c r="I22"/>
  <c r="F81"/>
  <c r="H62"/>
  <c r="I74" s="1"/>
  <c r="H76"/>
  <c r="H43"/>
  <c r="E81"/>
  <c r="E85" s="1"/>
  <c r="I28"/>
  <c r="H22"/>
  <c r="H16"/>
  <c r="I62"/>
  <c r="H28"/>
  <c r="I34"/>
  <c r="H34"/>
  <c r="F85"/>
  <c r="H83"/>
  <c r="H56"/>
  <c r="H75"/>
  <c r="H82"/>
  <c r="I16"/>
  <c r="D74"/>
  <c r="H74" s="1"/>
  <c r="I83" l="1"/>
  <c r="F79"/>
  <c r="I50"/>
  <c r="I82"/>
  <c r="D81"/>
  <c r="D85" s="1"/>
  <c r="I81"/>
  <c r="I49"/>
  <c r="H49"/>
  <c r="J49"/>
  <c r="D77"/>
  <c r="J74"/>
  <c r="I85" l="1"/>
  <c r="H81"/>
  <c r="J85" s="1"/>
  <c r="D79"/>
  <c r="I79" s="1"/>
  <c r="H77"/>
  <c r="H79" s="1"/>
  <c r="J81" l="1"/>
  <c r="H85"/>
  <c r="I84" s="1"/>
</calcChain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<sst xmlns="http://schemas.openxmlformats.org/spreadsheetml/2006/main" count="112" uniqueCount="73">
  <si>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</si>
  <si>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</si>
  <si>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</si>
  <si>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</si>
  <si>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</si>
  <si>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</si>
  <si>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</si>
  <si>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</si>
  <si>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</si>
  <si>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</si>
  <si>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</si>
  <si>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</si>
  <si>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</si>
  <si>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</si>
  <si>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</si>
  <si>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</si>
  <si>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</si>
  <si>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</si>
  <si>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</si>
  <si>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</si>
  <si>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</si>
  <si>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</si>
  <si>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</si>
  <si>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</si>
  <si>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</si>
  <si>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</si>
  <si>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</si>
  <si>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</si>
  <si>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</si>
  <si>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</si>
  <si>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</si>
  <si>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</si>
  <si>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</si>
  <si>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</si>
  <si>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</si>
  <si>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</si>
  <si>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</si>
  <si>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</si>
  <si>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</si>
  <si>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</si>
  <si>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</si>
  <si>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</si>
  <si>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</si>
  <si>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</si>
  <si>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</si>
  <si>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</si>
  <si>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</si>
  <si>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</si>
  <si>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</si>
  <si>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</si>
  <si>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</si>
  <si>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</si>
  <si>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</si>
  <si>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</si>
  <si>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</si>
  <si>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</si>
  <si>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</si>
  <si>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</si>
  <si>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</si>
  <si>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Działanie inwestycyjne</t>
  </si>
  <si>
    <t xml:space="preserve">   RAZEM</t>
  </si>
  <si>
    <t xml:space="preserve">  RAZEM</t>
  </si>
  <si>
    <t>7.2</t>
  </si>
  <si>
    <t>7.3</t>
  </si>
  <si>
    <t>Nakłady poniesione do 2011r.</t>
  </si>
  <si>
    <t>Budżet gminy    - § 6050</t>
  </si>
  <si>
    <t>Dotacje z Europejskiego Funduszu Rozwoju Regionalnego  - § 6058</t>
  </si>
  <si>
    <t>Środki budżetu (kwalifikowane do dotacji) - § 6059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</si>
  <si>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  <charset val="238"/>
        <scheme val="major"/>
      </rPr>
      <t>1)</t>
    </r>
  </si>
  <si>
    <t>Załącznik nr 3a/1</t>
  </si>
  <si>
    <t>do Uchwały Nr 219/XVIII/2012</t>
  </si>
  <si>
    <t>z dnia 9 sierpnia 2012r.</t>
  </si>
  <si>
    <t xml:space="preserve">Plan limitów inwestycyjnych na lata 2012 - 2013dla poszczególnych zadań składających się na program inwestycyjny pn:                                                                     "Kompleksowy program gospodarki wodnej gminy Lesznowola"   w  2012r. - po zmianach                                                               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</si>
</sst>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11"/>
      <name val="Arial CE"/>
      <charset val="238"/>
    </font>
    <font>
      <b/>
      <sz val="10"/>
      <color indexed="16"/>
      <name val="Arial CE"/>
      <charset val="238"/>
    </font>
    <font>
      <sz val="8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6" fillId="0" borderId="0" xfId="0" applyNumberFormat="1" applyFont="1"/>
    <xf numFmtId="1" fontId="0" fillId="0" borderId="0" xfId="0" applyNumberFormat="1"/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/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8" fillId="0" borderId="1" xfId="0" applyFont="1" applyBorder="1" applyAlignment="1">
      <alignment horizontal="right"/>
    </xf>
    <xf numFmtId="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4" fillId="0" borderId="5" xfId="0" applyFont="1" applyBorder="1"/>
    <xf numFmtId="0" fontId="8" fillId="0" borderId="5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/>
    </xf>
    <xf numFmtId="0" fontId="8" fillId="0" borderId="3" xfId="0" applyFont="1" applyBorder="1" applyAlignment="1"/>
    <xf numFmtId="0" fontId="7" fillId="0" borderId="4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4" fillId="0" borderId="3" xfId="0" applyFont="1" applyBorder="1"/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20" fillId="0" borderId="3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topLeftCell="B1" zoomScaleSheetLayoutView="100" workbookViewId="0">
      <selection activeCell="J6" sqref="J6"/>
    </sheetView>
  </sheetViews>
  <sheetFormatPr defaultRowHeight="12.75"/>
  <cols>
    <col min="1" max="1" width="2" customWidth="1"/>
    <col min="2" max="2" width="4.7109375" customWidth="1"/>
    <col min="3" max="3" width="49.42578125" customWidth="1"/>
    <col min="4" max="4" width="16.28515625" customWidth="1"/>
    <col min="5" max="5" width="18" customWidth="1"/>
    <col min="6" max="6" width="16.28515625" customWidth="1"/>
    <col min="7" max="7" width="0.85546875" customWidth="1"/>
    <col min="8" max="8" width="25.85546875" customWidth="1"/>
    <col min="9" max="9" width="14.28515625" customWidth="1"/>
    <col min="10" max="10" width="15.7109375" customWidth="1"/>
  </cols>
  <sheetData>
    <row r="1" spans="2:9">
      <c r="B1" s="21"/>
      <c r="C1" s="21"/>
      <c r="D1" s="21"/>
      <c r="E1" s="22"/>
      <c r="F1" s="22"/>
      <c r="G1" s="114" t="s">
        <v>69</v>
      </c>
      <c r="H1" s="114"/>
    </row>
    <row r="2" spans="2:9">
      <c r="B2" s="21"/>
      <c r="C2" s="21"/>
      <c r="D2" s="21"/>
      <c r="E2" s="22"/>
      <c r="F2" s="22"/>
      <c r="G2" s="108" t="s">
        <v>70</v>
      </c>
      <c r="H2" s="21"/>
    </row>
    <row r="3" spans="2:9">
      <c r="B3" s="21"/>
      <c r="C3" s="21"/>
      <c r="D3" s="21"/>
      <c r="E3" s="22"/>
      <c r="F3" s="22"/>
      <c r="G3" s="22" t="s">
        <v>47</v>
      </c>
      <c r="H3" s="21"/>
    </row>
    <row r="4" spans="2:9" ht="11.25" customHeight="1">
      <c r="B4" s="21"/>
      <c r="C4" s="21"/>
      <c r="D4" s="21"/>
      <c r="E4" s="22"/>
      <c r="F4" s="22"/>
      <c r="G4" s="108" t="s">
        <v>71</v>
      </c>
      <c r="H4" s="21"/>
    </row>
    <row r="5" spans="2:9" ht="3.75" customHeight="1">
      <c r="B5" s="21"/>
      <c r="C5" s="21"/>
      <c r="D5" s="21"/>
      <c r="E5" s="21"/>
      <c r="F5" s="21"/>
      <c r="G5" s="21"/>
      <c r="H5" s="21"/>
    </row>
    <row r="6" spans="2:9">
      <c r="B6" s="109" t="s">
        <v>72</v>
      </c>
      <c r="C6" s="109"/>
      <c r="D6" s="109"/>
      <c r="E6" s="109"/>
      <c r="F6" s="109"/>
      <c r="G6" s="109"/>
      <c r="H6" s="109"/>
    </row>
    <row r="7" spans="2:9">
      <c r="B7" s="109"/>
      <c r="C7" s="109"/>
      <c r="D7" s="109"/>
      <c r="E7" s="109"/>
      <c r="F7" s="109"/>
      <c r="G7" s="109"/>
      <c r="H7" s="109"/>
    </row>
    <row r="8" spans="2:9" ht="3" customHeight="1">
      <c r="B8" s="109"/>
      <c r="C8" s="109"/>
      <c r="D8" s="109"/>
      <c r="E8" s="109"/>
      <c r="F8" s="109"/>
      <c r="G8" s="109"/>
      <c r="H8" s="109"/>
    </row>
    <row r="9" spans="2:9" ht="5.25" customHeight="1">
      <c r="B9" s="21"/>
      <c r="C9" s="21"/>
      <c r="D9" s="21"/>
      <c r="E9" s="21"/>
      <c r="F9" s="21"/>
      <c r="G9" s="21"/>
      <c r="H9" s="21"/>
    </row>
    <row r="10" spans="2:9" ht="46.5" customHeight="1">
      <c r="B10" s="23" t="s">
        <v>0</v>
      </c>
      <c r="C10" s="23" t="s">
        <v>59</v>
      </c>
      <c r="D10" s="24" t="s">
        <v>64</v>
      </c>
      <c r="E10" s="112" t="s">
        <v>48</v>
      </c>
      <c r="F10" s="113"/>
      <c r="G10" s="113"/>
      <c r="H10" s="25" t="s">
        <v>56</v>
      </c>
    </row>
    <row r="11" spans="2:9" ht="14.25" customHeight="1">
      <c r="B11" s="23"/>
      <c r="C11" s="26" t="s">
        <v>35</v>
      </c>
      <c r="D11" s="25"/>
      <c r="E11" s="27"/>
      <c r="F11" s="81"/>
      <c r="G11" s="27"/>
      <c r="H11" s="25"/>
    </row>
    <row r="12" spans="2:9" ht="12.75" customHeight="1">
      <c r="B12" s="28" t="s">
        <v>2</v>
      </c>
      <c r="C12" s="29" t="s">
        <v>36</v>
      </c>
      <c r="D12" s="30"/>
      <c r="E12" s="31">
        <v>2012</v>
      </c>
      <c r="F12" s="82">
        <v>2013</v>
      </c>
      <c r="G12" s="83">
        <v>2014</v>
      </c>
      <c r="H12" s="32" t="s">
        <v>1</v>
      </c>
    </row>
    <row r="13" spans="2:9" ht="12.75" customHeight="1">
      <c r="B13" s="33" t="s">
        <v>3</v>
      </c>
      <c r="C13" s="34" t="s">
        <v>45</v>
      </c>
      <c r="D13" s="35">
        <v>1069248.71</v>
      </c>
      <c r="E13" s="36">
        <v>70000</v>
      </c>
      <c r="F13" s="84">
        <v>180000</v>
      </c>
      <c r="G13" s="85"/>
      <c r="H13" s="36">
        <f>SUM(D13:G13)</f>
        <v>1319248.71</v>
      </c>
    </row>
    <row r="14" spans="2:9" ht="12.75" customHeight="1">
      <c r="B14" s="33" t="s">
        <v>4</v>
      </c>
      <c r="C14" s="34" t="s">
        <v>32</v>
      </c>
      <c r="D14" s="35"/>
      <c r="E14" s="36"/>
      <c r="F14" s="84">
        <v>3400000</v>
      </c>
      <c r="G14" s="85"/>
      <c r="H14" s="36">
        <f>SUM(D14:G14)</f>
        <v>3400000</v>
      </c>
    </row>
    <row r="15" spans="2:9" ht="12.75" customHeight="1">
      <c r="B15" s="33" t="s">
        <v>5</v>
      </c>
      <c r="C15" s="34" t="s">
        <v>33</v>
      </c>
      <c r="D15" s="35"/>
      <c r="E15" s="36"/>
      <c r="F15" s="84">
        <v>1050000</v>
      </c>
      <c r="G15" s="85"/>
      <c r="H15" s="36">
        <f>SUM(D15:G15)</f>
        <v>1050000</v>
      </c>
    </row>
    <row r="16" spans="2:9" ht="12" customHeight="1">
      <c r="B16" s="37"/>
      <c r="C16" s="38" t="s">
        <v>60</v>
      </c>
      <c r="D16" s="39">
        <f>SUM(D13:D15)</f>
        <v>1069248.71</v>
      </c>
      <c r="E16" s="40">
        <f>SUM(E13:E15)</f>
        <v>70000</v>
      </c>
      <c r="F16" s="86">
        <f>SUM(F13:F15)</f>
        <v>4630000</v>
      </c>
      <c r="G16" s="87">
        <f>SUM(G13:G15)</f>
        <v>0</v>
      </c>
      <c r="H16" s="40">
        <f>SUM(D16:G16)</f>
        <v>5769248.71</v>
      </c>
      <c r="I16" s="16">
        <f>SUM(D16:G16)</f>
        <v>5769248.71</v>
      </c>
    </row>
    <row r="17" spans="2:9" ht="3.75" customHeight="1">
      <c r="B17" s="37"/>
      <c r="C17" s="41"/>
      <c r="D17" s="42"/>
      <c r="E17" s="43"/>
      <c r="F17" s="88"/>
      <c r="G17" s="89"/>
      <c r="H17" s="44"/>
    </row>
    <row r="18" spans="2:9" ht="12.75" customHeight="1">
      <c r="B18" s="28" t="s">
        <v>6</v>
      </c>
      <c r="C18" s="29" t="s">
        <v>37</v>
      </c>
      <c r="D18" s="30"/>
      <c r="E18" s="31">
        <v>2012</v>
      </c>
      <c r="F18" s="82">
        <v>2013</v>
      </c>
      <c r="G18" s="83">
        <v>2014</v>
      </c>
      <c r="H18" s="32" t="s">
        <v>1</v>
      </c>
    </row>
    <row r="19" spans="2:9" ht="12" customHeight="1">
      <c r="B19" s="33" t="s">
        <v>7</v>
      </c>
      <c r="C19" s="34" t="s">
        <v>44</v>
      </c>
      <c r="D19" s="35">
        <v>656113.24</v>
      </c>
      <c r="E19" s="36">
        <v>270000</v>
      </c>
      <c r="F19" s="84"/>
      <c r="G19" s="85"/>
      <c r="H19" s="36">
        <f>SUM(D19:G19)</f>
        <v>926113.24</v>
      </c>
    </row>
    <row r="20" spans="2:9" ht="12" customHeight="1">
      <c r="B20" s="33" t="s">
        <v>8</v>
      </c>
      <c r="C20" s="34" t="s">
        <v>32</v>
      </c>
      <c r="D20" s="35"/>
      <c r="E20" s="36">
        <v>1000000</v>
      </c>
      <c r="F20" s="84">
        <v>2570000</v>
      </c>
      <c r="G20" s="85"/>
      <c r="H20" s="36">
        <f>SUM(D20:G20)</f>
        <v>3570000</v>
      </c>
      <c r="I20" s="10"/>
    </row>
    <row r="21" spans="2:9" ht="12" customHeight="1">
      <c r="B21" s="33" t="s">
        <v>9</v>
      </c>
      <c r="C21" s="34" t="s">
        <v>33</v>
      </c>
      <c r="D21" s="35"/>
      <c r="E21" s="36">
        <v>1000000</v>
      </c>
      <c r="F21" s="84">
        <v>170000</v>
      </c>
      <c r="G21" s="85"/>
      <c r="H21" s="36">
        <f>SUM(D21:G21)</f>
        <v>1170000</v>
      </c>
    </row>
    <row r="22" spans="2:9" ht="13.5" customHeight="1">
      <c r="B22" s="37"/>
      <c r="C22" s="38" t="s">
        <v>61</v>
      </c>
      <c r="D22" s="39">
        <f>SUM(D19:D21)</f>
        <v>656113.24</v>
      </c>
      <c r="E22" s="40">
        <f>SUM(E19:E21)</f>
        <v>2270000</v>
      </c>
      <c r="F22" s="86">
        <f>F20+F21</f>
        <v>2740000</v>
      </c>
      <c r="G22" s="87">
        <f>G20+G21</f>
        <v>0</v>
      </c>
      <c r="H22" s="40">
        <f>SUM(H19:H21)</f>
        <v>5666113.2400000002</v>
      </c>
      <c r="I22" s="10">
        <f>SUM(D22:G22)</f>
        <v>5666113.2400000002</v>
      </c>
    </row>
    <row r="23" spans="2:9" ht="3.75" customHeight="1">
      <c r="B23" s="37"/>
      <c r="C23" s="41"/>
      <c r="D23" s="42"/>
      <c r="E23" s="43"/>
      <c r="F23" s="88"/>
      <c r="G23" s="89"/>
      <c r="H23" s="44"/>
    </row>
    <row r="24" spans="2:9" ht="17.25" customHeight="1">
      <c r="B24" s="28" t="s">
        <v>10</v>
      </c>
      <c r="C24" s="45" t="s">
        <v>34</v>
      </c>
      <c r="D24" s="30"/>
      <c r="E24" s="31">
        <v>2012</v>
      </c>
      <c r="F24" s="82">
        <v>2013</v>
      </c>
      <c r="G24" s="83">
        <v>2014</v>
      </c>
      <c r="H24" s="32" t="s">
        <v>1</v>
      </c>
    </row>
    <row r="25" spans="2:9" ht="15" customHeight="1">
      <c r="B25" s="33" t="s">
        <v>11</v>
      </c>
      <c r="C25" s="34" t="s">
        <v>31</v>
      </c>
      <c r="D25" s="35">
        <v>222148.34</v>
      </c>
      <c r="E25" s="36">
        <v>245000</v>
      </c>
      <c r="F25" s="84"/>
      <c r="G25" s="85"/>
      <c r="H25" s="36">
        <f>SUM(D25:G25)</f>
        <v>467148.33999999997</v>
      </c>
      <c r="I25" s="10"/>
    </row>
    <row r="26" spans="2:9" ht="12.75" customHeight="1">
      <c r="B26" s="33" t="s">
        <v>12</v>
      </c>
      <c r="C26" s="34" t="s">
        <v>32</v>
      </c>
      <c r="D26" s="35">
        <v>0</v>
      </c>
      <c r="E26" s="36"/>
      <c r="F26" s="84">
        <v>4165000</v>
      </c>
      <c r="G26" s="85"/>
      <c r="H26" s="36">
        <f>SUM(D26:G26)</f>
        <v>4165000</v>
      </c>
    </row>
    <row r="27" spans="2:9" ht="13.5" customHeight="1">
      <c r="B27" s="33" t="s">
        <v>13</v>
      </c>
      <c r="C27" s="34" t="s">
        <v>33</v>
      </c>
      <c r="D27" s="35">
        <v>0</v>
      </c>
      <c r="E27" s="36"/>
      <c r="F27" s="84">
        <v>500000</v>
      </c>
      <c r="G27" s="85"/>
      <c r="H27" s="36">
        <f>SUM(D27:G27)</f>
        <v>500000</v>
      </c>
    </row>
    <row r="28" spans="2:9" ht="13.5" customHeight="1">
      <c r="B28" s="37"/>
      <c r="C28" s="38" t="s">
        <v>1</v>
      </c>
      <c r="D28" s="39">
        <f>SUM(D25:D27)</f>
        <v>222148.34</v>
      </c>
      <c r="E28" s="46">
        <f>SUM(E25:E27)</f>
        <v>245000</v>
      </c>
      <c r="F28" s="90">
        <f>SUM(F25:F27)</f>
        <v>4665000</v>
      </c>
      <c r="G28" s="91">
        <f>SUM(G25:G27)</f>
        <v>0</v>
      </c>
      <c r="H28" s="40">
        <f>SUM(H25:H27)</f>
        <v>5132148.34</v>
      </c>
      <c r="I28" s="1">
        <f>SUM(D28:G28)</f>
        <v>5132148.34</v>
      </c>
    </row>
    <row r="29" spans="2:9" ht="3.75" customHeight="1">
      <c r="B29" s="37"/>
      <c r="C29" s="41"/>
      <c r="D29" s="42"/>
      <c r="E29" s="43"/>
      <c r="F29" s="88"/>
      <c r="G29" s="89"/>
      <c r="H29" s="44"/>
    </row>
    <row r="30" spans="2:9" ht="12" customHeight="1">
      <c r="B30" s="28" t="s">
        <v>14</v>
      </c>
      <c r="C30" s="45" t="s">
        <v>29</v>
      </c>
      <c r="D30" s="30"/>
      <c r="E30" s="31">
        <v>2012</v>
      </c>
      <c r="F30" s="82">
        <v>2013</v>
      </c>
      <c r="G30" s="83">
        <v>2014</v>
      </c>
      <c r="H30" s="32" t="s">
        <v>1</v>
      </c>
    </row>
    <row r="31" spans="2:9" ht="12" customHeight="1">
      <c r="B31" s="33" t="s">
        <v>15</v>
      </c>
      <c r="C31" s="34" t="s">
        <v>31</v>
      </c>
      <c r="D31" s="35">
        <v>475074.54</v>
      </c>
      <c r="E31" s="36">
        <v>2706</v>
      </c>
      <c r="F31" s="84"/>
      <c r="G31" s="85"/>
      <c r="H31" s="36">
        <f>SUM(D31:G31)</f>
        <v>477780.54</v>
      </c>
      <c r="I31" s="10"/>
    </row>
    <row r="32" spans="2:9" ht="12" customHeight="1">
      <c r="B32" s="33" t="s">
        <v>16</v>
      </c>
      <c r="C32" s="34" t="s">
        <v>32</v>
      </c>
      <c r="D32" s="47">
        <v>0</v>
      </c>
      <c r="E32" s="36"/>
      <c r="F32" s="84"/>
      <c r="G32" s="85"/>
      <c r="H32" s="36">
        <f>SUM(D32:G32)</f>
        <v>0</v>
      </c>
    </row>
    <row r="33" spans="2:9" ht="12" customHeight="1">
      <c r="B33" s="33" t="s">
        <v>17</v>
      </c>
      <c r="C33" s="34" t="s">
        <v>33</v>
      </c>
      <c r="D33" s="47">
        <v>0</v>
      </c>
      <c r="E33" s="36"/>
      <c r="F33" s="84"/>
      <c r="G33" s="85"/>
      <c r="H33" s="36">
        <f>SUM(D33:G33)</f>
        <v>0</v>
      </c>
    </row>
    <row r="34" spans="2:9" ht="15" customHeight="1">
      <c r="B34" s="37"/>
      <c r="C34" s="38" t="s">
        <v>1</v>
      </c>
      <c r="D34" s="48">
        <f>SUM(D31:D33)</f>
        <v>475074.54</v>
      </c>
      <c r="E34" s="40"/>
      <c r="F34" s="90"/>
      <c r="G34" s="91">
        <f>SUM(G31:G33)</f>
        <v>0</v>
      </c>
      <c r="H34" s="40">
        <f>SUM(D34:G34)</f>
        <v>475074.54</v>
      </c>
      <c r="I34" s="17">
        <f>SUM(H31:H33)</f>
        <v>477780.54</v>
      </c>
    </row>
    <row r="35" spans="2:9" ht="3.75" customHeight="1">
      <c r="B35" s="37"/>
      <c r="C35" s="41"/>
      <c r="D35" s="42"/>
      <c r="E35" s="43"/>
      <c r="F35" s="88"/>
      <c r="G35" s="89"/>
      <c r="H35" s="44"/>
    </row>
    <row r="36" spans="2:9" ht="12" customHeight="1">
      <c r="B36" s="28" t="s">
        <v>18</v>
      </c>
      <c r="C36" s="45" t="s">
        <v>38</v>
      </c>
      <c r="D36" s="30"/>
      <c r="E36" s="31">
        <v>2012</v>
      </c>
      <c r="F36" s="82">
        <v>2013</v>
      </c>
      <c r="G36" s="83">
        <v>2014</v>
      </c>
      <c r="H36" s="32" t="s">
        <v>1</v>
      </c>
    </row>
    <row r="37" spans="2:9" ht="12" customHeight="1">
      <c r="B37" s="33" t="s">
        <v>19</v>
      </c>
      <c r="C37" s="34" t="s">
        <v>31</v>
      </c>
      <c r="D37" s="35">
        <v>61000</v>
      </c>
      <c r="E37" s="47"/>
      <c r="F37" s="92"/>
      <c r="G37" s="93"/>
      <c r="H37" s="36">
        <f>D37</f>
        <v>61000</v>
      </c>
    </row>
    <row r="38" spans="2:9" ht="12" customHeight="1">
      <c r="B38" s="37"/>
      <c r="C38" s="38" t="s">
        <v>1</v>
      </c>
      <c r="D38" s="49">
        <f>SUM(D37:D37)</f>
        <v>61000</v>
      </c>
      <c r="E38" s="30"/>
      <c r="F38" s="94"/>
      <c r="G38" s="95"/>
      <c r="H38" s="50">
        <f>SUM(H37:H37)</f>
        <v>61000</v>
      </c>
    </row>
    <row r="39" spans="2:9" ht="3.75" customHeight="1">
      <c r="B39" s="37"/>
      <c r="C39" s="41"/>
      <c r="D39" s="42"/>
      <c r="E39" s="43"/>
      <c r="F39" s="88"/>
      <c r="G39" s="89"/>
      <c r="H39" s="44"/>
    </row>
    <row r="40" spans="2:9" ht="12" customHeight="1">
      <c r="B40" s="28" t="s">
        <v>20</v>
      </c>
      <c r="C40" s="45" t="s">
        <v>46</v>
      </c>
      <c r="D40" s="30"/>
      <c r="E40" s="31">
        <v>2012</v>
      </c>
      <c r="F40" s="82">
        <v>2013</v>
      </c>
      <c r="G40" s="83">
        <v>2014</v>
      </c>
      <c r="H40" s="32" t="s">
        <v>1</v>
      </c>
    </row>
    <row r="41" spans="2:9" ht="12.75" customHeight="1">
      <c r="B41" s="33" t="s">
        <v>21</v>
      </c>
      <c r="C41" s="34" t="s">
        <v>32</v>
      </c>
      <c r="D41" s="47"/>
      <c r="E41" s="36"/>
      <c r="F41" s="84"/>
      <c r="G41" s="85"/>
      <c r="H41" s="36">
        <f>F41</f>
        <v>0</v>
      </c>
    </row>
    <row r="42" spans="2:9" ht="14.25" customHeight="1">
      <c r="B42" s="33" t="s">
        <v>22</v>
      </c>
      <c r="C42" s="34" t="s">
        <v>33</v>
      </c>
      <c r="D42" s="47"/>
      <c r="E42" s="36"/>
      <c r="F42" s="84"/>
      <c r="G42" s="85"/>
      <c r="H42" s="36">
        <f>E42</f>
        <v>0</v>
      </c>
    </row>
    <row r="43" spans="2:9" ht="11.25" customHeight="1">
      <c r="B43" s="37"/>
      <c r="C43" s="38" t="s">
        <v>1</v>
      </c>
      <c r="D43" s="30">
        <f>SUM(D41:D42)</f>
        <v>0</v>
      </c>
      <c r="E43" s="30">
        <f>SUM(E41:E42)</f>
        <v>0</v>
      </c>
      <c r="F43" s="94">
        <f>SUM(F41:F42)</f>
        <v>0</v>
      </c>
      <c r="G43" s="95">
        <f>SUM(G41:G42)</f>
        <v>0</v>
      </c>
      <c r="H43" s="50">
        <f>SUM(H41:H42)</f>
        <v>0</v>
      </c>
    </row>
    <row r="44" spans="2:9" ht="3.75" customHeight="1">
      <c r="B44" s="51"/>
      <c r="C44" s="52"/>
      <c r="D44" s="53"/>
      <c r="E44" s="53"/>
      <c r="F44" s="53"/>
      <c r="G44" s="53"/>
      <c r="H44" s="54"/>
    </row>
    <row r="45" spans="2:9" ht="12" customHeight="1">
      <c r="B45" s="28"/>
      <c r="C45" s="45"/>
      <c r="D45" s="30"/>
      <c r="E45" s="31">
        <v>2012</v>
      </c>
      <c r="F45" s="82">
        <v>2013</v>
      </c>
      <c r="G45" s="83">
        <v>2014</v>
      </c>
      <c r="H45" s="32" t="s">
        <v>1</v>
      </c>
    </row>
    <row r="46" spans="2:9" ht="12" customHeight="1">
      <c r="B46" s="37"/>
      <c r="C46" s="34" t="s">
        <v>31</v>
      </c>
      <c r="D46" s="39">
        <f>D37+D31+D25+D19+D13</f>
        <v>2483584.83</v>
      </c>
      <c r="E46" s="40">
        <f>E13+E19+E25+E31+E37</f>
        <v>587706</v>
      </c>
      <c r="F46" s="86">
        <f>F13+F19+F25+F31+F37</f>
        <v>180000</v>
      </c>
      <c r="G46" s="87">
        <f>G13+G19+G25+G31+G37</f>
        <v>0</v>
      </c>
      <c r="H46" s="40">
        <f>SUM(D46:G46)</f>
        <v>3251290.83</v>
      </c>
      <c r="I46" s="1">
        <f>H13+H19+H25+H31+H37</f>
        <v>3251290.83</v>
      </c>
    </row>
    <row r="47" spans="2:9" ht="12.75" customHeight="1">
      <c r="B47" s="37"/>
      <c r="C47" s="34" t="s">
        <v>32</v>
      </c>
      <c r="D47" s="39">
        <f>D14+D20+D26+D32+D41</f>
        <v>0</v>
      </c>
      <c r="E47" s="40">
        <f>E14+E20+E26+E32+E41</f>
        <v>1000000</v>
      </c>
      <c r="F47" s="86">
        <f>F14+F20+F26+F32+F41</f>
        <v>10135000</v>
      </c>
      <c r="G47" s="87">
        <f>G14+G20+G26+G32+G41</f>
        <v>0</v>
      </c>
      <c r="H47" s="40">
        <f>SUM(D47:G47)</f>
        <v>11135000</v>
      </c>
      <c r="I47" s="1">
        <f>H41+H26+H20+H14+H32</f>
        <v>11135000</v>
      </c>
    </row>
    <row r="48" spans="2:9" ht="12" customHeight="1">
      <c r="B48" s="37"/>
      <c r="C48" s="34" t="s">
        <v>33</v>
      </c>
      <c r="D48" s="39">
        <f>D42+D33+D27+D21+D15</f>
        <v>0</v>
      </c>
      <c r="E48" s="40">
        <f>E42+E33+E27+E21+E15</f>
        <v>1000000</v>
      </c>
      <c r="F48" s="86">
        <f>F42+F33+F27+F21+F15</f>
        <v>1720000</v>
      </c>
      <c r="G48" s="87">
        <f>G42+G33+G27+G21+G15</f>
        <v>0</v>
      </c>
      <c r="H48" s="40">
        <f>SUM(D48:G48)</f>
        <v>2720000</v>
      </c>
      <c r="I48" s="1">
        <f>SUM(D48:G48)</f>
        <v>2720000</v>
      </c>
    </row>
    <row r="49" spans="1:10" ht="12" customHeight="1">
      <c r="B49" s="37"/>
      <c r="C49" s="38" t="s">
        <v>41</v>
      </c>
      <c r="D49" s="39">
        <f>SUM(D46:D48)</f>
        <v>2483584.83</v>
      </c>
      <c r="E49" s="40">
        <f>SUM(E46:E48)</f>
        <v>2587706</v>
      </c>
      <c r="F49" s="86">
        <f>SUM(F46:F48)</f>
        <v>12035000</v>
      </c>
      <c r="G49" s="87">
        <f>SUM(G46:G48)</f>
        <v>0</v>
      </c>
      <c r="H49" s="40">
        <f>SUM(D49:G49)</f>
        <v>17106290.829999998</v>
      </c>
      <c r="I49" s="18">
        <f>H43+H38+H34+H28+H22+H16</f>
        <v>17103584.830000002</v>
      </c>
      <c r="J49" s="1">
        <f>D49+E49+F49+G49</f>
        <v>17106290.829999998</v>
      </c>
    </row>
    <row r="50" spans="1:10" ht="11.25" customHeight="1">
      <c r="A50" s="20"/>
      <c r="B50" s="55"/>
      <c r="C50" s="56"/>
      <c r="D50" s="57"/>
      <c r="E50" s="57"/>
      <c r="F50" s="57"/>
      <c r="G50" s="57"/>
      <c r="H50" s="57"/>
      <c r="I50" s="13">
        <f>I46+I47+I48</f>
        <v>17106290.829999998</v>
      </c>
    </row>
    <row r="51" spans="1:10" ht="14.25" customHeight="1">
      <c r="B51" s="37"/>
      <c r="C51" s="58" t="s">
        <v>39</v>
      </c>
      <c r="D51" s="40"/>
      <c r="E51" s="40"/>
      <c r="F51" s="86"/>
      <c r="G51" s="87"/>
      <c r="H51" s="40"/>
      <c r="I51" s="13"/>
    </row>
    <row r="52" spans="1:10" ht="27.75">
      <c r="B52" s="28" t="s">
        <v>23</v>
      </c>
      <c r="C52" s="29" t="s">
        <v>68</v>
      </c>
      <c r="D52" s="30"/>
      <c r="E52" s="31">
        <v>2012</v>
      </c>
      <c r="F52" s="82">
        <v>2013</v>
      </c>
      <c r="G52" s="83">
        <v>2014</v>
      </c>
      <c r="H52" s="32" t="s">
        <v>1</v>
      </c>
      <c r="J52" s="1"/>
    </row>
    <row r="53" spans="1:10" ht="12" customHeight="1">
      <c r="B53" s="33" t="s">
        <v>24</v>
      </c>
      <c r="C53" s="34" t="s">
        <v>31</v>
      </c>
      <c r="D53" s="35">
        <v>16399.900000000001</v>
      </c>
      <c r="E53" s="36">
        <v>45195</v>
      </c>
      <c r="F53" s="84"/>
      <c r="G53" s="85"/>
      <c r="H53" s="36">
        <f>SUM(D53:G53)</f>
        <v>61594.9</v>
      </c>
      <c r="J53" s="1"/>
    </row>
    <row r="54" spans="1:10" ht="12" customHeight="1">
      <c r="B54" s="33" t="s">
        <v>62</v>
      </c>
      <c r="C54" s="34" t="s">
        <v>32</v>
      </c>
      <c r="D54" s="35"/>
      <c r="E54" s="36"/>
      <c r="F54" s="84">
        <v>5100000</v>
      </c>
      <c r="G54" s="85"/>
      <c r="H54" s="36">
        <f>SUM(D54:G54)</f>
        <v>5100000</v>
      </c>
      <c r="J54" s="1"/>
    </row>
    <row r="55" spans="1:10" ht="12" customHeight="1">
      <c r="B55" s="33" t="s">
        <v>63</v>
      </c>
      <c r="C55" s="34" t="s">
        <v>33</v>
      </c>
      <c r="D55" s="35"/>
      <c r="E55" s="36"/>
      <c r="F55" s="84">
        <v>600000</v>
      </c>
      <c r="G55" s="85"/>
      <c r="H55" s="36">
        <f>SUM(D55:G55)</f>
        <v>600000</v>
      </c>
      <c r="J55" s="1"/>
    </row>
    <row r="56" spans="1:10">
      <c r="B56" s="37"/>
      <c r="C56" s="38" t="s">
        <v>1</v>
      </c>
      <c r="D56" s="59">
        <f>SUM(D53:D53)</f>
        <v>16399.900000000001</v>
      </c>
      <c r="E56" s="42">
        <f>SUM(E53:E55)</f>
        <v>45195</v>
      </c>
      <c r="F56" s="96">
        <f>SUM(F54:F55)</f>
        <v>5700000</v>
      </c>
      <c r="G56" s="97">
        <f>SUM(G54:G55)</f>
        <v>0</v>
      </c>
      <c r="H56" s="44">
        <f>SUM(D56:G56)</f>
        <v>5761594.9000000004</v>
      </c>
      <c r="I56" s="10">
        <f>SUM(H53:H55)</f>
        <v>5761594.9000000004</v>
      </c>
      <c r="J56" s="1"/>
    </row>
    <row r="57" spans="1:10" ht="9" customHeight="1">
      <c r="B57" s="55"/>
      <c r="C57" s="56"/>
      <c r="D57" s="60"/>
      <c r="E57" s="60"/>
      <c r="F57" s="60"/>
      <c r="G57" s="60"/>
      <c r="H57" s="61"/>
      <c r="J57" s="1"/>
    </row>
    <row r="58" spans="1:10" ht="24" customHeight="1">
      <c r="B58" s="28" t="s">
        <v>25</v>
      </c>
      <c r="C58" s="62" t="s">
        <v>49</v>
      </c>
      <c r="D58" s="30"/>
      <c r="E58" s="31">
        <v>2012</v>
      </c>
      <c r="F58" s="82">
        <v>2013</v>
      </c>
      <c r="G58" s="83">
        <v>2014</v>
      </c>
      <c r="H58" s="32" t="s">
        <v>1</v>
      </c>
      <c r="J58" s="1"/>
    </row>
    <row r="59" spans="1:10">
      <c r="B59" s="33" t="s">
        <v>26</v>
      </c>
      <c r="C59" s="34" t="s">
        <v>57</v>
      </c>
      <c r="D59" s="35">
        <v>544624.48</v>
      </c>
      <c r="E59" s="63"/>
      <c r="F59" s="98"/>
      <c r="G59" s="99"/>
      <c r="H59" s="63">
        <f>E59+F59+G59+D59</f>
        <v>544624.48</v>
      </c>
      <c r="J59" s="1"/>
    </row>
    <row r="60" spans="1:10">
      <c r="B60" s="33" t="s">
        <v>50</v>
      </c>
      <c r="C60" s="34" t="s">
        <v>52</v>
      </c>
      <c r="D60" s="36"/>
      <c r="E60" s="63">
        <v>400000</v>
      </c>
      <c r="F60" s="98"/>
      <c r="G60" s="99"/>
      <c r="H60" s="63">
        <f>E60+F60+G60</f>
        <v>400000</v>
      </c>
      <c r="J60" s="1"/>
    </row>
    <row r="61" spans="1:10">
      <c r="B61" s="33" t="s">
        <v>51</v>
      </c>
      <c r="C61" s="34" t="s">
        <v>53</v>
      </c>
      <c r="D61" s="36"/>
      <c r="E61" s="63">
        <v>400000</v>
      </c>
      <c r="F61" s="98"/>
      <c r="G61" s="99"/>
      <c r="H61" s="63">
        <f>E61+F61+G61</f>
        <v>400000</v>
      </c>
      <c r="J61" s="1"/>
    </row>
    <row r="62" spans="1:10">
      <c r="B62" s="37"/>
      <c r="C62" s="38" t="s">
        <v>1</v>
      </c>
      <c r="D62" s="59">
        <f>SUM(D59:D61)</f>
        <v>544624.48</v>
      </c>
      <c r="E62" s="42">
        <f>SUM(E59:E61)</f>
        <v>800000</v>
      </c>
      <c r="F62" s="96">
        <f>SUM(F59:F61)</f>
        <v>0</v>
      </c>
      <c r="G62" s="97">
        <f>SUM(G59:G61)</f>
        <v>0</v>
      </c>
      <c r="H62" s="44">
        <f>SUM(H59:H61)</f>
        <v>1344624.48</v>
      </c>
      <c r="I62" s="10">
        <f>SUM(D62:G62)</f>
        <v>1344624.48</v>
      </c>
      <c r="J62" s="1"/>
    </row>
    <row r="63" spans="1:10" ht="6.75" customHeight="1">
      <c r="B63" s="64"/>
      <c r="C63" s="65"/>
      <c r="D63" s="42"/>
      <c r="E63" s="43"/>
      <c r="F63" s="88"/>
      <c r="G63" s="89"/>
      <c r="H63" s="44"/>
      <c r="J63" s="1"/>
    </row>
    <row r="64" spans="1:10" ht="52.5" customHeight="1">
      <c r="B64" s="28" t="s">
        <v>27</v>
      </c>
      <c r="C64" s="45" t="s">
        <v>58</v>
      </c>
      <c r="D64" s="30"/>
      <c r="E64" s="31">
        <v>2012</v>
      </c>
      <c r="F64" s="82">
        <v>2013</v>
      </c>
      <c r="G64" s="83">
        <v>2014</v>
      </c>
      <c r="H64" s="32" t="s">
        <v>1</v>
      </c>
      <c r="J64" s="1"/>
    </row>
    <row r="65" spans="2:10">
      <c r="B65" s="33" t="s">
        <v>28</v>
      </c>
      <c r="C65" s="34" t="s">
        <v>31</v>
      </c>
      <c r="D65" s="35">
        <v>220600.58</v>
      </c>
      <c r="E65" s="36">
        <v>58001</v>
      </c>
      <c r="F65" s="84">
        <v>500000</v>
      </c>
      <c r="G65" s="85"/>
      <c r="H65" s="36">
        <f>SUM(D65:G65)</f>
        <v>778601.58</v>
      </c>
      <c r="J65" s="1"/>
    </row>
    <row r="66" spans="2:10">
      <c r="B66" s="37"/>
      <c r="C66" s="38" t="s">
        <v>1</v>
      </c>
      <c r="D66" s="59">
        <f>SUM(D65:D65)</f>
        <v>220600.58</v>
      </c>
      <c r="E66" s="42">
        <f>E65</f>
        <v>58001</v>
      </c>
      <c r="F66" s="96">
        <f>F65</f>
        <v>500000</v>
      </c>
      <c r="G66" s="97">
        <f>G65</f>
        <v>0</v>
      </c>
      <c r="H66" s="44">
        <f>SUM(H65:H65)</f>
        <v>778601.58</v>
      </c>
      <c r="I66" s="19">
        <f>SUM(D66:G66)</f>
        <v>778601.58</v>
      </c>
      <c r="J66" s="1"/>
    </row>
    <row r="67" spans="2:10" ht="6.75" customHeight="1">
      <c r="B67" s="37"/>
      <c r="C67" s="41"/>
      <c r="D67" s="66"/>
      <c r="E67" s="67"/>
      <c r="F67" s="100"/>
      <c r="G67" s="101"/>
      <c r="H67" s="44"/>
      <c r="J67" s="1"/>
    </row>
    <row r="68" spans="2:10" ht="12" customHeight="1">
      <c r="B68" s="68">
        <v>10</v>
      </c>
      <c r="C68" s="45" t="s">
        <v>43</v>
      </c>
      <c r="D68" s="30"/>
      <c r="E68" s="31">
        <v>2012</v>
      </c>
      <c r="F68" s="82">
        <v>2013</v>
      </c>
      <c r="G68" s="83">
        <v>2014</v>
      </c>
      <c r="H68" s="32" t="s">
        <v>1</v>
      </c>
      <c r="J68" s="1"/>
    </row>
    <row r="69" spans="2:10" ht="12" customHeight="1">
      <c r="B69" s="68" t="s">
        <v>42</v>
      </c>
      <c r="C69" s="34" t="s">
        <v>31</v>
      </c>
      <c r="D69" s="35">
        <v>7490</v>
      </c>
      <c r="E69" s="36">
        <v>100000</v>
      </c>
      <c r="F69" s="84"/>
      <c r="G69" s="85"/>
      <c r="H69" s="36">
        <f>SUM(D69:G69)</f>
        <v>107490</v>
      </c>
      <c r="J69" s="1"/>
    </row>
    <row r="70" spans="2:10" ht="12" customHeight="1">
      <c r="B70" s="37"/>
      <c r="C70" s="38" t="s">
        <v>1</v>
      </c>
      <c r="D70" s="59">
        <f>D69</f>
        <v>7490</v>
      </c>
      <c r="E70" s="42">
        <f>E69</f>
        <v>100000</v>
      </c>
      <c r="F70" s="96">
        <f>F69</f>
        <v>0</v>
      </c>
      <c r="G70" s="97">
        <f>G69</f>
        <v>0</v>
      </c>
      <c r="H70" s="40">
        <f>H69</f>
        <v>107490</v>
      </c>
      <c r="I70" s="1">
        <f>D70+E70+F70+G70</f>
        <v>107490</v>
      </c>
      <c r="J70" s="1"/>
    </row>
    <row r="71" spans="2:10" ht="12" customHeight="1">
      <c r="B71" s="37"/>
      <c r="C71" s="41"/>
      <c r="D71" s="66"/>
      <c r="E71" s="67"/>
      <c r="F71" s="100"/>
      <c r="G71" s="101"/>
      <c r="H71" s="44"/>
      <c r="J71" s="1"/>
    </row>
    <row r="72" spans="2:10" ht="6" customHeight="1">
      <c r="B72" s="37"/>
      <c r="C72" s="41"/>
      <c r="D72" s="66"/>
      <c r="E72" s="67"/>
      <c r="F72" s="100"/>
      <c r="G72" s="101"/>
      <c r="H72" s="44"/>
      <c r="J72" s="1"/>
    </row>
    <row r="73" spans="2:10" ht="14.25">
      <c r="B73" s="37"/>
      <c r="C73" s="38"/>
      <c r="D73" s="69"/>
      <c r="E73" s="69"/>
      <c r="F73" s="102"/>
      <c r="G73" s="103"/>
      <c r="H73" s="69"/>
      <c r="I73" s="14"/>
      <c r="J73" s="1"/>
    </row>
    <row r="74" spans="2:10" ht="13.5" customHeight="1">
      <c r="B74" s="37"/>
      <c r="C74" s="34" t="s">
        <v>31</v>
      </c>
      <c r="D74" s="70">
        <f>D56+D62+D66+D70</f>
        <v>789114.96</v>
      </c>
      <c r="E74" s="69">
        <f>E53+E59+E65+E69+E60+E61</f>
        <v>1003196</v>
      </c>
      <c r="F74" s="102">
        <f>F53+F59+F65+F69</f>
        <v>500000</v>
      </c>
      <c r="G74" s="103">
        <f>G53+G59+G65+G69</f>
        <v>0</v>
      </c>
      <c r="H74" s="69">
        <f>D74+E74+F74+G74</f>
        <v>2292310.96</v>
      </c>
      <c r="I74" s="10">
        <f>H69+H65+H62+H53</f>
        <v>2292310.96</v>
      </c>
      <c r="J74" s="10">
        <f>D74+E74+F74+G74</f>
        <v>2292310.96</v>
      </c>
    </row>
    <row r="75" spans="2:10" ht="13.5" customHeight="1">
      <c r="B75" s="37"/>
      <c r="C75" s="34" t="s">
        <v>32</v>
      </c>
      <c r="D75" s="70"/>
      <c r="E75" s="69">
        <f t="shared" ref="E75" si="0">E54</f>
        <v>0</v>
      </c>
      <c r="F75" s="104">
        <f>F54</f>
        <v>5100000</v>
      </c>
      <c r="G75" s="105">
        <f>G54</f>
        <v>0</v>
      </c>
      <c r="H75" s="69">
        <f>D75+E75+F75+G75</f>
        <v>5100000</v>
      </c>
      <c r="I75" s="10">
        <f>H54</f>
        <v>5100000</v>
      </c>
      <c r="J75" s="10"/>
    </row>
    <row r="76" spans="2:10" ht="13.5" customHeight="1">
      <c r="B76" s="37"/>
      <c r="C76" s="34" t="s">
        <v>33</v>
      </c>
      <c r="D76" s="69"/>
      <c r="E76" s="69">
        <f t="shared" ref="E76:F76" si="1">E55</f>
        <v>0</v>
      </c>
      <c r="F76" s="102">
        <f t="shared" si="1"/>
        <v>600000</v>
      </c>
      <c r="G76" s="103">
        <f t="shared" ref="G76" si="2">G55</f>
        <v>0</v>
      </c>
      <c r="H76" s="69">
        <f>D76+E76+F76+G76</f>
        <v>600000</v>
      </c>
      <c r="I76" s="1">
        <f>H55</f>
        <v>600000</v>
      </c>
      <c r="J76" s="1"/>
    </row>
    <row r="77" spans="2:10" ht="13.5" customHeight="1">
      <c r="B77" s="71"/>
      <c r="C77" s="38" t="s">
        <v>40</v>
      </c>
      <c r="D77" s="69">
        <f>D74</f>
        <v>789114.96</v>
      </c>
      <c r="E77" s="69">
        <f>SUM(E74:E76)</f>
        <v>1003196</v>
      </c>
      <c r="F77" s="102">
        <f>SUM(F74:F76)</f>
        <v>6200000</v>
      </c>
      <c r="G77" s="103">
        <f>SUM(G74:G76)</f>
        <v>0</v>
      </c>
      <c r="H77" s="69">
        <f>SUM(H74:H76)</f>
        <v>7992310.96</v>
      </c>
      <c r="I77" s="1"/>
      <c r="J77" s="1"/>
    </row>
    <row r="78" spans="2:10" ht="13.5" customHeight="1">
      <c r="B78" s="71"/>
      <c r="C78" s="72"/>
      <c r="D78" s="69"/>
      <c r="E78" s="69"/>
      <c r="F78" s="102"/>
      <c r="G78" s="103"/>
      <c r="H78" s="69"/>
      <c r="I78" s="1"/>
      <c r="J78" s="1"/>
    </row>
    <row r="79" spans="2:10" ht="15.75">
      <c r="B79" s="110" t="s">
        <v>55</v>
      </c>
      <c r="C79" s="111"/>
      <c r="D79" s="70">
        <f>D77+D49</f>
        <v>3272699.79</v>
      </c>
      <c r="E79" s="69">
        <f>E77+E49</f>
        <v>3590902</v>
      </c>
      <c r="F79" s="102">
        <f>F77+F49</f>
        <v>18235000</v>
      </c>
      <c r="G79" s="103">
        <f>G77+G49</f>
        <v>0</v>
      </c>
      <c r="H79" s="69">
        <f>H77+H49</f>
        <v>25098601.789999999</v>
      </c>
      <c r="I79" s="10">
        <f>D79+E79+F79+G79</f>
        <v>25098601.789999999</v>
      </c>
      <c r="J79" s="1"/>
    </row>
    <row r="80" spans="2:10" ht="13.5" customHeight="1">
      <c r="B80" s="55"/>
      <c r="C80" s="73" t="s">
        <v>30</v>
      </c>
      <c r="D80" s="74"/>
      <c r="E80" s="75"/>
      <c r="F80" s="75"/>
      <c r="G80" s="76"/>
      <c r="H80" s="77"/>
      <c r="J80" s="1"/>
    </row>
    <row r="81" spans="2:10" ht="16.5" customHeight="1">
      <c r="B81" s="55"/>
      <c r="C81" s="68" t="s">
        <v>65</v>
      </c>
      <c r="D81" s="70">
        <f>D46+D74</f>
        <v>3272699.79</v>
      </c>
      <c r="E81" s="69">
        <f>E46+E74</f>
        <v>1590902</v>
      </c>
      <c r="F81" s="102">
        <f t="shared" ref="F81:G83" si="3">F74+F46</f>
        <v>680000</v>
      </c>
      <c r="G81" s="103">
        <f t="shared" si="3"/>
        <v>0</v>
      </c>
      <c r="H81" s="69">
        <f>SUM(D81:G81)</f>
        <v>5543601.79</v>
      </c>
      <c r="I81" s="10">
        <f>H74+H46</f>
        <v>5543601.79</v>
      </c>
      <c r="J81" s="1">
        <f>H81-I81</f>
        <v>0</v>
      </c>
    </row>
    <row r="82" spans="2:10" ht="28.5" customHeight="1">
      <c r="B82" s="55"/>
      <c r="C82" s="62" t="s">
        <v>66</v>
      </c>
      <c r="D82" s="69">
        <f>D47</f>
        <v>0</v>
      </c>
      <c r="E82" s="69">
        <f>E47+E75</f>
        <v>1000000</v>
      </c>
      <c r="F82" s="102">
        <f>F75+F47</f>
        <v>15235000</v>
      </c>
      <c r="G82" s="103">
        <f t="shared" si="3"/>
        <v>0</v>
      </c>
      <c r="H82" s="69">
        <f>F82+G82+E82</f>
        <v>16235000</v>
      </c>
      <c r="I82" s="10">
        <f>H75+H47</f>
        <v>16235000</v>
      </c>
      <c r="J82" s="1"/>
    </row>
    <row r="83" spans="2:10" ht="16.5" customHeight="1">
      <c r="B83" s="55"/>
      <c r="C83" s="68" t="s">
        <v>67</v>
      </c>
      <c r="D83" s="69">
        <f>D48</f>
        <v>0</v>
      </c>
      <c r="E83" s="69">
        <f>E48+E76</f>
        <v>1000000</v>
      </c>
      <c r="F83" s="102">
        <f t="shared" si="3"/>
        <v>2320000</v>
      </c>
      <c r="G83" s="103">
        <f t="shared" si="3"/>
        <v>0</v>
      </c>
      <c r="H83" s="69">
        <f>F83+G83+E83</f>
        <v>3320000</v>
      </c>
      <c r="I83" s="10">
        <f>H76+H48</f>
        <v>3320000</v>
      </c>
      <c r="J83" s="1"/>
    </row>
    <row r="84" spans="2:10" ht="16.5" customHeight="1">
      <c r="B84" s="55"/>
      <c r="C84" s="38"/>
      <c r="D84" s="69"/>
      <c r="E84" s="69"/>
      <c r="F84" s="102"/>
      <c r="G84" s="103"/>
      <c r="H84" s="69"/>
      <c r="I84" s="1">
        <f>I85-H85</f>
        <v>0</v>
      </c>
      <c r="J84" s="1"/>
    </row>
    <row r="85" spans="2:10" ht="21.75" customHeight="1">
      <c r="B85" s="55"/>
      <c r="C85" s="78" t="s">
        <v>54</v>
      </c>
      <c r="D85" s="79">
        <f>SUM(D80:D82)</f>
        <v>3272699.79</v>
      </c>
      <c r="E85" s="80">
        <f>SUM(E80:E83)</f>
        <v>3590902</v>
      </c>
      <c r="F85" s="106">
        <f>SUM(F80:F83)</f>
        <v>18235000</v>
      </c>
      <c r="G85" s="107">
        <f>SUM(G80:G83)</f>
        <v>0</v>
      </c>
      <c r="H85" s="80">
        <f>SUM(H80:H83)</f>
        <v>25098601.789999999</v>
      </c>
      <c r="I85" s="1">
        <f>SUM(D85:G85)</f>
        <v>25098601.789999999</v>
      </c>
      <c r="J85" s="1">
        <f>SUM(H81:H83)</f>
        <v>25098601.789999999</v>
      </c>
    </row>
    <row r="86" spans="2:10" ht="8.25" customHeight="1">
      <c r="B86" s="2"/>
      <c r="C86" s="7"/>
      <c r="D86" s="15"/>
      <c r="E86" s="6"/>
      <c r="F86" s="6"/>
      <c r="G86" s="6"/>
      <c r="H86" s="6"/>
      <c r="J86" s="1"/>
    </row>
    <row r="87" spans="2:10" ht="14.25">
      <c r="B87" s="2"/>
      <c r="C87" s="11"/>
      <c r="D87" s="12"/>
      <c r="E87" s="12"/>
      <c r="F87" s="12"/>
      <c r="G87" s="12"/>
      <c r="H87" s="12"/>
      <c r="I87" s="10"/>
      <c r="J87" s="1"/>
    </row>
    <row r="88" spans="2:10">
      <c r="B88" s="2"/>
      <c r="C88" s="3"/>
      <c r="D88" s="9"/>
      <c r="E88" s="9"/>
      <c r="F88" s="9"/>
      <c r="G88" s="9"/>
      <c r="H88" s="9"/>
      <c r="J88" s="1"/>
    </row>
    <row r="89" spans="2:10">
      <c r="B89" s="2"/>
      <c r="C89" s="3"/>
      <c r="D89" s="8"/>
      <c r="E89" s="8"/>
      <c r="F89" s="8"/>
      <c r="G89" s="8"/>
      <c r="H89" s="8"/>
      <c r="J89" s="1"/>
    </row>
    <row r="90" spans="2:10">
      <c r="B90" s="2"/>
      <c r="C90" s="3"/>
      <c r="D90" s="4"/>
      <c r="E90" s="4"/>
      <c r="F90" s="4"/>
      <c r="G90" s="4"/>
      <c r="H90" s="5"/>
      <c r="J90" s="1"/>
    </row>
    <row r="91" spans="2:10">
      <c r="B91" s="2"/>
      <c r="C91" s="3"/>
      <c r="D91" s="4"/>
      <c r="E91" s="4"/>
      <c r="F91" s="4"/>
      <c r="G91" s="4"/>
      <c r="H91" s="5"/>
      <c r="J91" s="1"/>
    </row>
    <row r="92" spans="2:10">
      <c r="B92" s="2"/>
      <c r="C92" s="3"/>
      <c r="D92" s="4"/>
      <c r="E92" s="4"/>
      <c r="F92" s="4"/>
      <c r="G92" s="4"/>
      <c r="H92" s="5"/>
      <c r="J92" s="1"/>
    </row>
    <row r="93" spans="2:10">
      <c r="B93" s="2"/>
      <c r="C93" s="3"/>
      <c r="D93" s="4"/>
      <c r="E93" s="4"/>
      <c r="F93" s="4"/>
      <c r="G93" s="4"/>
      <c r="H93" s="5"/>
      <c r="J93" s="1"/>
    </row>
    <row r="94" spans="2:10">
      <c r="B94" s="2"/>
      <c r="C94" s="3"/>
      <c r="D94" s="4"/>
      <c r="E94" s="4"/>
      <c r="F94" s="4"/>
      <c r="G94" s="4"/>
      <c r="H94" s="5"/>
      <c r="J94" s="1"/>
    </row>
  </sheetData>
  <mergeCells count="4">
    <mergeCell ref="B6:H8"/>
    <mergeCell ref="B79:C79"/>
    <mergeCell ref="E10:G10"/>
    <mergeCell ref="G1:H1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2012-08-14T09:30:22Z</cp:lastPrinted>
  <dcterms:created xsi:type="dcterms:W3CDTF">2005-03-06T09:07:58Z</dcterms:created>
  <dcterms:modified xsi:type="dcterms:W3CDTF">2012-08-14T09:31:45Z</dcterms:modified>
</cp:coreProperties>
</file>