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<sst xmlns="http://schemas.openxmlformats.org/spreadsheetml/2006/main" count="112" uniqueCount="73">
  <si>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</si>
  <si>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</si>
  <si>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</si>
  <si>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</si>
  <si>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</si>
  <si>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</si>
  <si>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</si>
  <si>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</si>
  <si>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</si>
  <si>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</si>
  <si>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</si>
  <si>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</si>
  <si>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</si>
  <si>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</si>
  <si>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</si>
  <si>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</si>
  <si>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</si>
  <si>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</si>
  <si>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</si>
  <si>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</si>
  <si>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</si>
  <si>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</si>
  <si>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</si>
  <si>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</si>
  <si>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</si>
  <si>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</si>
  <si>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</si>
  <si>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</si>
  <si>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</si>
  <si>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</si>
  <si>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</si>
  <si>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</si>
  <si>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</si>
  <si>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</si>
  <si>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</si>
  <si>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</si>
  <si>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</si>
  <si>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</si>
  <si>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</si>
  <si>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</si>
  <si>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</si>
  <si>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</si>
  <si>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</si>
  <si>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</si>
  <si>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</si>
  <si>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</si>
  <si>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</si>
  <si>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</si>
  <si>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</si>
  <si>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</si>
  <si>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</si>
  <si>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</si>
  <si>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</si>
  <si>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</si>
  <si>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</si>
  <si>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</si>
  <si>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</si>
  <si>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</si>
  <si>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</si>
  <si>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</si>
  <si>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</si>
  <si>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</si>
  <si>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</si>
  <si>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</si>
  <si>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</si>
  <si>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 xml:space="preserve">   RAZEM</t>
  </si>
  <si>
    <t xml:space="preserve">  RAZEM</t>
  </si>
  <si>
    <t xml:space="preserve">Plan limitów inwestycyjnych na lata 2011 - 2013 dla poszczególnych zadań składających się na program inwestycyjny pn:                                                "Kompleksowy program gospodarki wodnej gminy Lesznowola"  - po zmianach                                                                          </t>
  </si>
  <si>
    <t>7.2</t>
  </si>
  <si>
    <t>7.3</t>
  </si>
  <si>
    <t>Nakłady poniesione w 2010r.</t>
  </si>
  <si>
    <t>do Uchwały Nr 99/IX/2011</t>
  </si>
  <si>
    <t>z dnia  6 października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</si>
</sst>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B1">
      <selection activeCell="I10" sqref="I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8" ht="12.75">
      <c r="E1" s="4"/>
      <c r="F1" s="4"/>
      <c r="G1" s="82" t="s">
        <v>63</v>
      </c>
      <c r="H1" s="82"/>
    </row>
    <row r="2" spans="5:7" ht="12.75">
      <c r="E2" s="4"/>
      <c r="F2" s="4"/>
      <c r="G2" s="4" t="s">
        <v>71</v>
      </c>
    </row>
    <row r="3" spans="5:7" ht="12.75">
      <c r="E3" s="4"/>
      <c r="F3" s="4"/>
      <c r="G3" s="4" t="s">
        <v>50</v>
      </c>
    </row>
    <row r="4" spans="5:7" ht="11.25" customHeight="1">
      <c r="E4" s="4"/>
      <c r="F4" s="4"/>
      <c r="G4" s="4" t="s">
        <v>72</v>
      </c>
    </row>
    <row r="5" ht="3.75" customHeight="1"/>
    <row r="6" spans="2:8" ht="12.75">
      <c r="B6" s="77" t="s">
        <v>67</v>
      </c>
      <c r="C6" s="77"/>
      <c r="D6" s="77"/>
      <c r="E6" s="77"/>
      <c r="F6" s="77"/>
      <c r="G6" s="77"/>
      <c r="H6" s="77"/>
    </row>
    <row r="7" spans="2:8" ht="12.75">
      <c r="B7" s="77"/>
      <c r="C7" s="77"/>
      <c r="D7" s="77"/>
      <c r="E7" s="77"/>
      <c r="F7" s="77"/>
      <c r="G7" s="77"/>
      <c r="H7" s="77"/>
    </row>
    <row r="8" spans="2:8" ht="3" customHeight="1">
      <c r="B8" s="77"/>
      <c r="C8" s="77"/>
      <c r="D8" s="77"/>
      <c r="E8" s="77"/>
      <c r="F8" s="77"/>
      <c r="G8" s="77"/>
      <c r="H8" s="77"/>
    </row>
    <row r="9" ht="5.25" customHeight="1"/>
    <row r="10" spans="2:8" ht="46.5" customHeight="1">
      <c r="B10" s="23" t="s">
        <v>0</v>
      </c>
      <c r="C10" s="23" t="s">
        <v>64</v>
      </c>
      <c r="D10" s="76" t="s">
        <v>70</v>
      </c>
      <c r="E10" s="80" t="s">
        <v>51</v>
      </c>
      <c r="F10" s="81"/>
      <c r="G10" s="81"/>
      <c r="H10" s="24" t="s">
        <v>60</v>
      </c>
    </row>
    <row r="11" spans="2:8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8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8" ht="12.75" customHeight="1">
      <c r="B13" s="1" t="s">
        <v>3</v>
      </c>
      <c r="C13" s="33" t="s">
        <v>48</v>
      </c>
      <c r="D13" s="52">
        <v>1064328.71</v>
      </c>
      <c r="E13" s="5">
        <v>19581</v>
      </c>
      <c r="F13" s="5">
        <v>250000</v>
      </c>
      <c r="G13" s="5"/>
      <c r="H13" s="5">
        <f>SUM(D13:G13)</f>
        <v>1333909.71</v>
      </c>
    </row>
    <row r="14" spans="2:8" ht="12.75" customHeight="1">
      <c r="B14" s="1" t="s">
        <v>4</v>
      </c>
      <c r="C14" s="33" t="s">
        <v>32</v>
      </c>
      <c r="D14" s="52"/>
      <c r="E14" s="5"/>
      <c r="F14" s="5">
        <v>1000000</v>
      </c>
      <c r="G14" s="5">
        <v>2400000</v>
      </c>
      <c r="H14" s="5">
        <f>SUM(D14:G14)</f>
        <v>3400000</v>
      </c>
    </row>
    <row r="15" spans="2:8" ht="12.75" customHeight="1">
      <c r="B15" s="1" t="s">
        <v>5</v>
      </c>
      <c r="C15" s="33" t="s">
        <v>33</v>
      </c>
      <c r="D15" s="52"/>
      <c r="E15" s="5"/>
      <c r="F15" s="5">
        <v>900000</v>
      </c>
      <c r="G15" s="5">
        <v>150000</v>
      </c>
      <c r="H15" s="5">
        <f>SUM(D15:G15)</f>
        <v>1050000</v>
      </c>
    </row>
    <row r="16" spans="2:9" ht="12" customHeight="1">
      <c r="B16" s="2"/>
      <c r="C16" s="3" t="s">
        <v>65</v>
      </c>
      <c r="D16" s="54">
        <f>SUM(D13:D15)</f>
        <v>1064328.71</v>
      </c>
      <c r="E16" s="42">
        <f>SUM(E13:E15)</f>
        <v>19581</v>
      </c>
      <c r="F16" s="42">
        <f>SUM(F13:F15)</f>
        <v>2150000</v>
      </c>
      <c r="G16" s="42">
        <f>SUM(G13:G15)</f>
        <v>2550000</v>
      </c>
      <c r="H16" s="42">
        <f>SUM(D16:G16)</f>
        <v>5783909.71</v>
      </c>
      <c r="I16" s="58">
        <f>SUM(D16:G16)</f>
        <v>5783909.71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8" ht="12" customHeight="1">
      <c r="B19" s="1" t="s">
        <v>7</v>
      </c>
      <c r="C19" s="33" t="s">
        <v>47</v>
      </c>
      <c r="D19" s="52">
        <v>656113.24</v>
      </c>
      <c r="E19" s="6">
        <v>12391</v>
      </c>
      <c r="F19" s="5">
        <v>270000</v>
      </c>
      <c r="G19" s="5"/>
      <c r="H19" s="5">
        <f>SUM(D19:G19)</f>
        <v>938504.24</v>
      </c>
    </row>
    <row r="20" spans="2:9" ht="12" customHeight="1">
      <c r="B20" s="1" t="s">
        <v>8</v>
      </c>
      <c r="C20" s="33" t="s">
        <v>32</v>
      </c>
      <c r="D20" s="52"/>
      <c r="E20" s="5"/>
      <c r="F20" s="5">
        <v>1000000</v>
      </c>
      <c r="G20" s="5">
        <v>2570000</v>
      </c>
      <c r="H20" s="5">
        <f>SUM(D20:G20)</f>
        <v>3570000</v>
      </c>
      <c r="I20" s="27"/>
    </row>
    <row r="21" spans="2:8" ht="12" customHeight="1">
      <c r="B21" s="1" t="s">
        <v>9</v>
      </c>
      <c r="C21" s="33" t="s">
        <v>33</v>
      </c>
      <c r="D21" s="52"/>
      <c r="E21" s="5"/>
      <c r="F21" s="5">
        <v>1000000</v>
      </c>
      <c r="G21" s="5">
        <v>170000</v>
      </c>
      <c r="H21" s="5">
        <f>SUM(D21:G21)</f>
        <v>1170000</v>
      </c>
    </row>
    <row r="22" spans="2:9" ht="13.5" customHeight="1">
      <c r="B22" s="2"/>
      <c r="C22" s="3" t="s">
        <v>66</v>
      </c>
      <c r="D22" s="54">
        <f>SUM(D19:D21)</f>
        <v>656113.24</v>
      </c>
      <c r="E22" s="42">
        <f>E20+E21+E19</f>
        <v>12391</v>
      </c>
      <c r="F22" s="42">
        <f>SUM(F19:F21)</f>
        <v>2270000</v>
      </c>
      <c r="G22" s="42">
        <f>G20+G21</f>
        <v>2740000</v>
      </c>
      <c r="H22" s="42">
        <f>SUM(H19:H21)</f>
        <v>5678504.24</v>
      </c>
      <c r="I22" s="27">
        <f>SUM(D22:G22)</f>
        <v>5678504.24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222148.34</v>
      </c>
      <c r="E25" s="5">
        <v>467</v>
      </c>
      <c r="F25" s="5">
        <v>245000</v>
      </c>
      <c r="G25" s="5"/>
      <c r="H25" s="5">
        <f>SUM(D25:G25)</f>
        <v>467615.33999999997</v>
      </c>
      <c r="I25" s="27"/>
    </row>
    <row r="26" spans="2:8" ht="12.75" customHeight="1">
      <c r="B26" s="1" t="s">
        <v>12</v>
      </c>
      <c r="C26" s="33" t="s">
        <v>32</v>
      </c>
      <c r="D26" s="52">
        <v>0</v>
      </c>
      <c r="E26" s="5"/>
      <c r="F26" s="5"/>
      <c r="G26" s="5">
        <v>4165000</v>
      </c>
      <c r="H26" s="5">
        <f>SUM(D26:G26)</f>
        <v>4165000</v>
      </c>
    </row>
    <row r="27" spans="2:8" ht="13.5" customHeight="1">
      <c r="B27" s="1" t="s">
        <v>13</v>
      </c>
      <c r="C27" s="33" t="s">
        <v>33</v>
      </c>
      <c r="D27" s="52">
        <v>0</v>
      </c>
      <c r="E27" s="5"/>
      <c r="F27" s="5"/>
      <c r="G27" s="5">
        <v>500000</v>
      </c>
      <c r="H27" s="5">
        <f>SUM(D27:G27)</f>
        <v>500000</v>
      </c>
    </row>
    <row r="28" spans="2:9" ht="13.5" customHeight="1">
      <c r="B28" s="2"/>
      <c r="C28" s="3" t="s">
        <v>1</v>
      </c>
      <c r="D28" s="54">
        <f>SUM(D25:D27)</f>
        <v>222148.34</v>
      </c>
      <c r="E28" s="66">
        <f>SUM(E25:E27)</f>
        <v>467</v>
      </c>
      <c r="F28" s="66">
        <f>SUM(F25:F27)</f>
        <v>245000</v>
      </c>
      <c r="G28" s="66">
        <f>SUM(G25:G27)</f>
        <v>4665000</v>
      </c>
      <c r="H28" s="42">
        <f>SUM(H25:H27)</f>
        <v>5132615.34</v>
      </c>
      <c r="I28" s="10">
        <f>SUM(D28:G28)</f>
        <v>5132615.34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10000</v>
      </c>
      <c r="F31" s="5">
        <v>180000</v>
      </c>
      <c r="G31" s="5"/>
      <c r="H31" s="5">
        <f>SUM(D31:G31)</f>
        <v>665074.54</v>
      </c>
      <c r="I31" s="27"/>
    </row>
    <row r="32" spans="2:8" ht="12" customHeight="1">
      <c r="B32" s="1" t="s">
        <v>16</v>
      </c>
      <c r="C32" s="33" t="s">
        <v>32</v>
      </c>
      <c r="D32" s="6">
        <v>0</v>
      </c>
      <c r="E32" s="5"/>
      <c r="F32" s="5">
        <v>1600000</v>
      </c>
      <c r="G32" s="5">
        <v>2000000</v>
      </c>
      <c r="H32" s="5">
        <f>SUM(D32:G32)</f>
        <v>3600000</v>
      </c>
    </row>
    <row r="33" spans="2:8" ht="12" customHeight="1">
      <c r="B33" s="1" t="s">
        <v>17</v>
      </c>
      <c r="C33" s="33" t="s">
        <v>33</v>
      </c>
      <c r="D33" s="6">
        <v>0</v>
      </c>
      <c r="E33" s="5"/>
      <c r="F33" s="5">
        <v>500000</v>
      </c>
      <c r="G33" s="5">
        <v>100000</v>
      </c>
      <c r="H33" s="5">
        <f>SUM(D33:G33)</f>
        <v>600000</v>
      </c>
    </row>
    <row r="34" spans="2:9" ht="15" customHeight="1">
      <c r="B34" s="2"/>
      <c r="C34" s="3" t="s">
        <v>1</v>
      </c>
      <c r="D34" s="65">
        <f>SUM(D31:D33)</f>
        <v>475074.54</v>
      </c>
      <c r="E34" s="66">
        <f>SUM(E31:E33)</f>
        <v>10000</v>
      </c>
      <c r="F34" s="42">
        <f>SUM(F31:F33)</f>
        <v>2280000</v>
      </c>
      <c r="G34" s="66">
        <f>SUM(G31:G33)</f>
        <v>2100000</v>
      </c>
      <c r="H34" s="42">
        <f>SUM(D34:G34)</f>
        <v>4865074.54</v>
      </c>
      <c r="I34" s="59">
        <f>SUM(H31:H33)</f>
        <v>4865074.54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8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1</v>
      </c>
      <c r="D38" s="67">
        <f>SUM(D37:D37)</f>
        <v>61000</v>
      </c>
      <c r="E38" s="68"/>
      <c r="F38" s="68"/>
      <c r="G38" s="68"/>
      <c r="H38" s="69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8" ht="12.75" customHeight="1">
      <c r="B41" s="1" t="s">
        <v>21</v>
      </c>
      <c r="C41" s="33" t="s">
        <v>32</v>
      </c>
      <c r="D41" s="6"/>
      <c r="E41" s="5"/>
      <c r="F41" s="5"/>
      <c r="G41" s="5"/>
      <c r="H41" s="5">
        <f>F41</f>
        <v>0</v>
      </c>
    </row>
    <row r="42" spans="2:8" ht="14.25" customHeight="1">
      <c r="B42" s="1" t="s">
        <v>22</v>
      </c>
      <c r="C42" s="33" t="s">
        <v>33</v>
      </c>
      <c r="D42" s="6"/>
      <c r="E42" s="5"/>
      <c r="F42" s="5"/>
      <c r="G42" s="5"/>
      <c r="H42" s="5">
        <f>E42</f>
        <v>0</v>
      </c>
    </row>
    <row r="43" spans="2:8" ht="11.25" customHeight="1">
      <c r="B43" s="2"/>
      <c r="C43" s="3" t="s">
        <v>1</v>
      </c>
      <c r="D43" s="68">
        <f>SUM(D41:D42)</f>
        <v>0</v>
      </c>
      <c r="E43" s="68">
        <f>SUM(E41:E42)</f>
        <v>0</v>
      </c>
      <c r="F43" s="68">
        <f>SUM(F41:F42)</f>
        <v>0</v>
      </c>
      <c r="G43" s="68">
        <f>SUM(G41:G42)</f>
        <v>0</v>
      </c>
      <c r="H43" s="69">
        <f>SUM(H41:H42)</f>
        <v>0</v>
      </c>
    </row>
    <row r="44" spans="2:8" ht="3.75" customHeight="1">
      <c r="B44" s="40"/>
      <c r="C44" s="41"/>
      <c r="D44" s="49"/>
      <c r="E44" s="49"/>
      <c r="F44" s="49"/>
      <c r="G44" s="49"/>
      <c r="H44" s="61"/>
    </row>
    <row r="45" spans="2:8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2478664.83</v>
      </c>
      <c r="E46" s="42">
        <f>E13+E19+E25+E31+E37</f>
        <v>42439</v>
      </c>
      <c r="F46" s="42">
        <f>F13+F19+F25+F31+F37</f>
        <v>945000</v>
      </c>
      <c r="G46" s="42">
        <f>G13+G19+G25+G31+G37</f>
        <v>0</v>
      </c>
      <c r="H46" s="42">
        <f>SUM(D46:G46)</f>
        <v>3466103.83</v>
      </c>
      <c r="I46" s="10">
        <f>H13+H19+H25+H31+H37</f>
        <v>3466103.83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0</v>
      </c>
      <c r="F47" s="42">
        <f>F14+F20+F26+F32+F41</f>
        <v>3600000</v>
      </c>
      <c r="G47" s="42">
        <f>G14+G20+G26+G32+G41</f>
        <v>11135000</v>
      </c>
      <c r="H47" s="42">
        <f>SUM(D47:G47)</f>
        <v>14735000</v>
      </c>
      <c r="I47" s="10">
        <f>H41+H26+H20+H14+H32</f>
        <v>14735000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0</v>
      </c>
      <c r="F48" s="42">
        <f>F42+F33+F27+F21+F15</f>
        <v>2400000</v>
      </c>
      <c r="G48" s="42">
        <f>G42+G33+G27+G21+G15</f>
        <v>920000</v>
      </c>
      <c r="H48" s="42">
        <f>SUM(D48:G48)</f>
        <v>3320000</v>
      </c>
      <c r="I48" s="10">
        <f>SUM(D48:G48)</f>
        <v>3320000</v>
      </c>
    </row>
    <row r="49" spans="2:10" ht="12" customHeight="1">
      <c r="B49" s="2"/>
      <c r="C49" s="3" t="s">
        <v>44</v>
      </c>
      <c r="D49" s="54">
        <f>SUM(D46:D48)</f>
        <v>2478664.83</v>
      </c>
      <c r="E49" s="42">
        <f>SUM(E46:E48)</f>
        <v>42439</v>
      </c>
      <c r="F49" s="42">
        <f>SUM(F46:F48)</f>
        <v>6945000</v>
      </c>
      <c r="G49" s="42">
        <f>SUM(G46:G48)</f>
        <v>12055000</v>
      </c>
      <c r="H49" s="42">
        <f>SUM(D49:G49)</f>
        <v>21521103.83</v>
      </c>
      <c r="I49" s="60">
        <f>H43+H38+H34+H28+H22+H16</f>
        <v>21521103.83</v>
      </c>
      <c r="J49" s="10">
        <f>D49+E49+F49+G49</f>
        <v>21521103.83</v>
      </c>
    </row>
    <row r="50" spans="1:9" ht="11.25" customHeight="1">
      <c r="A50" s="74"/>
      <c r="B50" s="11"/>
      <c r="C50" s="12"/>
      <c r="D50" s="75"/>
      <c r="E50" s="75"/>
      <c r="F50" s="75"/>
      <c r="G50" s="75"/>
      <c r="H50" s="75"/>
      <c r="I50" s="43">
        <f>I46+I47+I48</f>
        <v>21521103.83</v>
      </c>
    </row>
    <row r="51" spans="2:9" ht="14.25" customHeight="1">
      <c r="B51" s="2"/>
      <c r="C51" s="64" t="s">
        <v>42</v>
      </c>
      <c r="D51" s="42"/>
      <c r="E51" s="42"/>
      <c r="F51" s="42"/>
      <c r="G51" s="42"/>
      <c r="H51" s="42"/>
      <c r="I51" s="43"/>
    </row>
    <row r="52" spans="2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2:10" ht="12" customHeight="1">
      <c r="B53" s="1" t="s">
        <v>24</v>
      </c>
      <c r="C53" s="33" t="s">
        <v>31</v>
      </c>
      <c r="D53" s="52">
        <v>16399.9</v>
      </c>
      <c r="E53" s="5">
        <v>876</v>
      </c>
      <c r="F53" s="5">
        <v>45195</v>
      </c>
      <c r="G53" s="5"/>
      <c r="H53" s="5">
        <f>SUM(D53:G53)</f>
        <v>62470.9</v>
      </c>
      <c r="J53" s="10"/>
    </row>
    <row r="54" spans="2:10" ht="12" customHeight="1">
      <c r="B54" s="1" t="s">
        <v>68</v>
      </c>
      <c r="C54" s="33" t="s">
        <v>32</v>
      </c>
      <c r="D54" s="52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 t="s">
        <v>69</v>
      </c>
      <c r="C55" s="33" t="s">
        <v>33</v>
      </c>
      <c r="D55" s="52"/>
      <c r="E55" s="5"/>
      <c r="F55" s="5"/>
      <c r="G55" s="5">
        <v>600000</v>
      </c>
      <c r="H55" s="5">
        <f>SUM(D55:G55)</f>
        <v>600000</v>
      </c>
      <c r="J55" s="10"/>
    </row>
    <row r="56" spans="2:10" ht="12.75">
      <c r="B56" s="2"/>
      <c r="C56" s="3" t="s">
        <v>1</v>
      </c>
      <c r="D56" s="53">
        <f>SUM(D53:D53)</f>
        <v>16399.9</v>
      </c>
      <c r="E56" s="8">
        <f>SUM(E53:E55)</f>
        <v>876</v>
      </c>
      <c r="F56" s="8">
        <f>SUM(F53:F55)</f>
        <v>45195</v>
      </c>
      <c r="G56" s="8">
        <f>SUM(G54:G55)</f>
        <v>5700000</v>
      </c>
      <c r="H56" s="19">
        <f>SUM(D56:G56)</f>
        <v>5762470.9</v>
      </c>
      <c r="I56" s="27">
        <f>SUM(H53:H55)</f>
        <v>5762470.9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2"/>
      <c r="J57" s="10"/>
    </row>
    <row r="58" spans="2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2:10" ht="12.75">
      <c r="B59" s="1" t="s">
        <v>26</v>
      </c>
      <c r="C59" s="33" t="s">
        <v>61</v>
      </c>
      <c r="D59" s="52">
        <v>46843.12</v>
      </c>
      <c r="E59" s="63">
        <v>497782</v>
      </c>
      <c r="F59" s="63"/>
      <c r="G59" s="63"/>
      <c r="H59" s="63">
        <f>E59+F59+G59+D59</f>
        <v>544625.12</v>
      </c>
      <c r="J59" s="10"/>
    </row>
    <row r="60" spans="2:10" ht="12.75">
      <c r="B60" s="1" t="s">
        <v>53</v>
      </c>
      <c r="C60" s="33" t="s">
        <v>55</v>
      </c>
      <c r="D60" s="5"/>
      <c r="E60" s="63">
        <v>72218</v>
      </c>
      <c r="F60" s="63">
        <v>400000</v>
      </c>
      <c r="G60" s="63"/>
      <c r="H60" s="63">
        <f>E60+F60+G60</f>
        <v>472218</v>
      </c>
      <c r="J60" s="10"/>
    </row>
    <row r="61" spans="2:10" ht="12.75">
      <c r="B61" s="1" t="s">
        <v>54</v>
      </c>
      <c r="C61" s="33" t="s">
        <v>56</v>
      </c>
      <c r="D61" s="5"/>
      <c r="E61" s="63">
        <v>65000</v>
      </c>
      <c r="F61" s="63">
        <v>400000</v>
      </c>
      <c r="G61" s="63"/>
      <c r="H61" s="63">
        <f>E61+F61+G61</f>
        <v>465000</v>
      </c>
      <c r="J61" s="10"/>
    </row>
    <row r="62" spans="2:10" ht="12.75">
      <c r="B62" s="2"/>
      <c r="C62" s="3" t="s">
        <v>1</v>
      </c>
      <c r="D62" s="53">
        <f>D59</f>
        <v>46843.12</v>
      </c>
      <c r="E62" s="8">
        <f>SUM(E59:E61)</f>
        <v>635000</v>
      </c>
      <c r="F62" s="8">
        <f>SUM(F59:F61)</f>
        <v>800000</v>
      </c>
      <c r="G62" s="8">
        <f>SUM(G59:G61)</f>
        <v>0</v>
      </c>
      <c r="H62" s="19">
        <f>SUM(H59:H61)</f>
        <v>1481843.12</v>
      </c>
      <c r="I62" s="27">
        <f>SUM(D62:G62)</f>
        <v>1481843.12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27</v>
      </c>
      <c r="C64" s="30" t="s">
        <v>62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 ht="12.75">
      <c r="B65" s="1" t="s">
        <v>28</v>
      </c>
      <c r="C65" s="33" t="s">
        <v>31</v>
      </c>
      <c r="D65" s="52">
        <v>220600.58</v>
      </c>
      <c r="E65" s="5">
        <v>1000</v>
      </c>
      <c r="F65" s="5">
        <v>58001</v>
      </c>
      <c r="G65" s="5">
        <v>500000</v>
      </c>
      <c r="H65" s="5">
        <f>SUM(D65:G65)</f>
        <v>779601.58</v>
      </c>
      <c r="J65" s="10"/>
    </row>
    <row r="66" spans="2:10" ht="12.75">
      <c r="B66" s="2"/>
      <c r="C66" s="3" t="s">
        <v>1</v>
      </c>
      <c r="D66" s="53">
        <f>SUM(D65:D65)</f>
        <v>220600.58</v>
      </c>
      <c r="E66" s="8">
        <f>E65</f>
        <v>1000</v>
      </c>
      <c r="F66" s="8">
        <f>F65</f>
        <v>58001</v>
      </c>
      <c r="G66" s="8">
        <f>G65</f>
        <v>500000</v>
      </c>
      <c r="H66" s="19">
        <f>SUM(H65:H65)</f>
        <v>779601.58</v>
      </c>
      <c r="I66" s="72">
        <f>SUM(D66:G66)</f>
        <v>779601.58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7490</v>
      </c>
      <c r="E69" s="5">
        <v>19000</v>
      </c>
      <c r="F69" s="5">
        <v>100000</v>
      </c>
      <c r="G69" s="5"/>
      <c r="H69" s="5">
        <f>SUM(D69:G69)</f>
        <v>126490</v>
      </c>
      <c r="J69" s="10"/>
    </row>
    <row r="70" spans="2:10" ht="12" customHeight="1">
      <c r="B70" s="2"/>
      <c r="C70" s="3" t="s">
        <v>1</v>
      </c>
      <c r="D70" s="53">
        <f>D69</f>
        <v>7490</v>
      </c>
      <c r="E70" s="8">
        <f>E69</f>
        <v>19000</v>
      </c>
      <c r="F70" s="8">
        <f>F69</f>
        <v>100000</v>
      </c>
      <c r="G70" s="8">
        <f>G69</f>
        <v>0</v>
      </c>
      <c r="H70" s="42">
        <f>H69</f>
        <v>126490</v>
      </c>
      <c r="I70" s="10">
        <f>D70+E70+F70+G70</f>
        <v>126490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291333.6</v>
      </c>
      <c r="E74" s="16">
        <f>E69+E65+E62+E53</f>
        <v>655876</v>
      </c>
      <c r="F74" s="16">
        <f>F53+F59+F65+F69+F60+F61</f>
        <v>1003196</v>
      </c>
      <c r="G74" s="16">
        <f>G53+G59+G65+G69</f>
        <v>500000</v>
      </c>
      <c r="H74" s="16">
        <f>D74+E74+F74+G74</f>
        <v>2450405.6</v>
      </c>
      <c r="I74" s="27">
        <f>H69+H65+H62+H53</f>
        <v>2450405.6</v>
      </c>
      <c r="J74" s="27">
        <f>D74+E74+F74+G74</f>
        <v>2450405.6</v>
      </c>
    </row>
    <row r="75" spans="2:10" ht="13.5" customHeight="1">
      <c r="B75" s="2"/>
      <c r="C75" s="33" t="s">
        <v>32</v>
      </c>
      <c r="D75" s="55"/>
      <c r="E75" s="16">
        <f aca="true" t="shared" si="0" ref="E75:G76">E54</f>
        <v>0</v>
      </c>
      <c r="F75" s="16">
        <f t="shared" si="0"/>
        <v>0</v>
      </c>
      <c r="G75" s="55">
        <f>G54</f>
        <v>5100000</v>
      </c>
      <c r="H75" s="16">
        <f>D75+E75+F75+G75</f>
        <v>5100000</v>
      </c>
      <c r="I75" s="27">
        <f>H54</f>
        <v>5100000</v>
      </c>
      <c r="J75" s="27"/>
    </row>
    <row r="76" spans="2:10" ht="13.5" customHeight="1">
      <c r="B76" s="2"/>
      <c r="C76" s="33" t="s">
        <v>33</v>
      </c>
      <c r="D76" s="16"/>
      <c r="E76" s="16">
        <f t="shared" si="0"/>
        <v>0</v>
      </c>
      <c r="F76" s="16">
        <f t="shared" si="0"/>
        <v>0</v>
      </c>
      <c r="G76" s="16">
        <f t="shared" si="0"/>
        <v>600000</v>
      </c>
      <c r="H76" s="16">
        <f>D76+E76+F76+G76</f>
        <v>600000</v>
      </c>
      <c r="I76" s="10">
        <f>H55</f>
        <v>600000</v>
      </c>
      <c r="J76" s="10"/>
    </row>
    <row r="77" spans="2:10" ht="13.5" customHeight="1">
      <c r="B77" s="70"/>
      <c r="C77" s="3" t="s">
        <v>43</v>
      </c>
      <c r="D77" s="16">
        <f>D74</f>
        <v>291333.6</v>
      </c>
      <c r="E77" s="16">
        <f>SUM(E74:E76)</f>
        <v>655876</v>
      </c>
      <c r="F77" s="16">
        <f>SUM(F74:F76)</f>
        <v>1003196</v>
      </c>
      <c r="G77" s="16">
        <f>SUM(G74:G76)</f>
        <v>6200000</v>
      </c>
      <c r="H77" s="16">
        <f>SUM(H74:H76)</f>
        <v>8150405.6</v>
      </c>
      <c r="I77" s="10"/>
      <c r="J77" s="10"/>
    </row>
    <row r="78" spans="2:10" ht="13.5" customHeight="1">
      <c r="B78" s="70"/>
      <c r="C78" s="71"/>
      <c r="D78" s="16"/>
      <c r="E78" s="16"/>
      <c r="F78" s="16"/>
      <c r="G78" s="16"/>
      <c r="H78" s="16"/>
      <c r="I78" s="10"/>
      <c r="J78" s="10"/>
    </row>
    <row r="79" spans="2:10" ht="15">
      <c r="B79" s="78" t="s">
        <v>59</v>
      </c>
      <c r="C79" s="79"/>
      <c r="D79" s="56">
        <f>D77+D49</f>
        <v>2769998.43</v>
      </c>
      <c r="E79" s="17">
        <f>E77+E49</f>
        <v>698315</v>
      </c>
      <c r="F79" s="17">
        <f>F77+F49</f>
        <v>7948196</v>
      </c>
      <c r="G79" s="17">
        <f>G77+G49</f>
        <v>18255000</v>
      </c>
      <c r="H79" s="17">
        <f>H77+H49</f>
        <v>29671509.43</v>
      </c>
      <c r="I79" s="27">
        <f>D79+E79+F79+G79</f>
        <v>29671509.43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73"/>
      <c r="J80" s="10"/>
    </row>
    <row r="81" spans="2:10" ht="16.5" customHeight="1">
      <c r="B81" s="11"/>
      <c r="C81" s="38" t="s">
        <v>35</v>
      </c>
      <c r="D81" s="55">
        <f>D46+D74</f>
        <v>2769998.43</v>
      </c>
      <c r="E81" s="16">
        <f>E46+E74</f>
        <v>698315</v>
      </c>
      <c r="F81" s="16">
        <f aca="true" t="shared" si="1" ref="F81:G83">F74+F46</f>
        <v>1948196</v>
      </c>
      <c r="G81" s="16">
        <f t="shared" si="1"/>
        <v>500000</v>
      </c>
      <c r="H81" s="16">
        <f>SUM(D81:G81)</f>
        <v>5916509.43</v>
      </c>
      <c r="I81" s="27">
        <f>H74+H46</f>
        <v>5916509.43</v>
      </c>
      <c r="J81" s="10">
        <f>H81-I81</f>
        <v>0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0</v>
      </c>
      <c r="F82" s="16">
        <f>F75+F47</f>
        <v>3600000</v>
      </c>
      <c r="G82" s="16">
        <f t="shared" si="1"/>
        <v>16235000</v>
      </c>
      <c r="H82" s="16">
        <f>F82+G82+E82</f>
        <v>19835000</v>
      </c>
      <c r="I82" s="27">
        <f>H75+H47</f>
        <v>19835000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0</v>
      </c>
      <c r="F83" s="16">
        <f t="shared" si="1"/>
        <v>2400000</v>
      </c>
      <c r="G83" s="16">
        <f t="shared" si="1"/>
        <v>1520000</v>
      </c>
      <c r="H83" s="16">
        <f>F83+G83+E83</f>
        <v>3920000</v>
      </c>
      <c r="I83" s="27">
        <f>H76+H48</f>
        <v>3920000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2769998.43</v>
      </c>
      <c r="E85" s="16">
        <f>SUM(E80:E83)</f>
        <v>698315</v>
      </c>
      <c r="F85" s="16">
        <f>SUM(F80:F83)</f>
        <v>7948196</v>
      </c>
      <c r="G85" s="16">
        <f>SUM(G80:G83)</f>
        <v>18255000</v>
      </c>
      <c r="H85" s="16">
        <f>SUM(H80:H83)</f>
        <v>29671509.43</v>
      </c>
      <c r="I85" s="10">
        <f>SUM(D85:G85)</f>
        <v>29671509.43</v>
      </c>
      <c r="J85" s="10">
        <f>SUM(H81:H83)</f>
        <v>29671509.43</v>
      </c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2011-10-07T07:17:17Z</cp:lastPrinted>
  <dcterms:created xsi:type="dcterms:W3CDTF">2005-03-06T09:07:58Z</dcterms:created>
  <dcterms:modified xsi:type="dcterms:W3CDTF">2011-10-07T07:29:46Z</dcterms:modified>
  <cp:category/>
  <cp:version/>
  <cp:contentType/>
  <cp:contentStatus/>
</cp:coreProperties>
</file>