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<sst xmlns="http://schemas.openxmlformats.org/spreadsheetml/2006/main" count="378" uniqueCount="218">
  <si>
    <t>poz.</t>
  </si>
  <si>
    <t>działanie inwestycyjne</t>
  </si>
  <si>
    <t>RAZEM</t>
  </si>
  <si>
    <t>Planowane łączne wydatki</t>
  </si>
  <si>
    <t>1.</t>
  </si>
  <si>
    <t>1.1</t>
  </si>
  <si>
    <t>roboty budowlane</t>
  </si>
  <si>
    <t>dokumentacja techniczna, prace przygotowawcze</t>
  </si>
  <si>
    <t>opłaty, uzgodnienia, nadzór inwestorski i inne</t>
  </si>
  <si>
    <t>1.2</t>
  </si>
  <si>
    <t>1.3</t>
  </si>
  <si>
    <t>2.</t>
  </si>
  <si>
    <t>2.1</t>
  </si>
  <si>
    <t>2.2</t>
  </si>
  <si>
    <t>2.3</t>
  </si>
  <si>
    <t>Kanalizacja Łoziska i Jazgarzewszczyzna</t>
  </si>
  <si>
    <t>Kanalizacja Stefanowo, Kolonia Warszawska, PGR Łazy, Marysin cz. wsch.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</si>
  <si>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</si>
  <si>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</si>
  <si>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</si>
  <si>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</si>
  <si>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</si>
  <si>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</si>
  <si>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</si>
  <si>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</si>
  <si>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</si>
  <si>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</si>
  <si>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</si>
  <si>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</si>
  <si>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</si>
  <si>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</si>
  <si>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</si>
  <si>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</si>
  <si>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7.</t>
  </si>
  <si>
    <t>7.1</t>
  </si>
  <si>
    <t>7.2</t>
  </si>
  <si>
    <t>7.3</t>
  </si>
  <si>
    <t>8.</t>
  </si>
  <si>
    <t>8.1</t>
  </si>
  <si>
    <t>8.2</t>
  </si>
  <si>
    <t>8.3</t>
  </si>
  <si>
    <t>9.</t>
  </si>
  <si>
    <t>9.1</t>
  </si>
  <si>
    <t>9.2</t>
  </si>
  <si>
    <t>9.3</t>
  </si>
  <si>
    <t>Kanalizacja Janczewice, Podolszyn, Lesznowola zach.</t>
  </si>
  <si>
    <t>Kanalizacja Zamienie</t>
  </si>
  <si>
    <t>Kanalizacja Garbatka - Jastrzębiec</t>
  </si>
  <si>
    <t>10.</t>
  </si>
  <si>
    <t>10.1</t>
  </si>
  <si>
    <t>10.2</t>
  </si>
  <si>
    <t>10.3</t>
  </si>
  <si>
    <t>11.</t>
  </si>
  <si>
    <t>11.1</t>
  </si>
  <si>
    <t>11.2</t>
  </si>
  <si>
    <t>11.3</t>
  </si>
  <si>
    <t>12.</t>
  </si>
  <si>
    <t>12.1</t>
  </si>
  <si>
    <t>12.2</t>
  </si>
  <si>
    <t>12.3</t>
  </si>
  <si>
    <t>13.</t>
  </si>
  <si>
    <t>13.1</t>
  </si>
  <si>
    <t>13.2</t>
  </si>
  <si>
    <t>13.3</t>
  </si>
  <si>
    <t>14.</t>
  </si>
  <si>
    <t>14.1</t>
  </si>
  <si>
    <t>14.2</t>
  </si>
  <si>
    <t>14.3</t>
  </si>
  <si>
    <t>15.</t>
  </si>
  <si>
    <t>15.1</t>
  </si>
  <si>
    <t>15.2</t>
  </si>
  <si>
    <t>15.3</t>
  </si>
  <si>
    <t>Budowa oczyszczalni "Janczewice" o przepustowości 250m3/d</t>
  </si>
  <si>
    <t>16.</t>
  </si>
  <si>
    <t>16.1</t>
  </si>
  <si>
    <t>16.2</t>
  </si>
  <si>
    <t>16.3</t>
  </si>
  <si>
    <t>17.</t>
  </si>
  <si>
    <t>17.1</t>
  </si>
  <si>
    <t>17.2</t>
  </si>
  <si>
    <t>17.3</t>
  </si>
  <si>
    <t>18.</t>
  </si>
  <si>
    <t>18.1</t>
  </si>
  <si>
    <t>18.2</t>
  </si>
  <si>
    <t>18.3</t>
  </si>
  <si>
    <t>19.</t>
  </si>
  <si>
    <t>19.1</t>
  </si>
  <si>
    <t>19.2</t>
  </si>
  <si>
    <t>19.3</t>
  </si>
  <si>
    <t>20.</t>
  </si>
  <si>
    <t>20.1</t>
  </si>
  <si>
    <t>20.2</t>
  </si>
  <si>
    <t>20.3</t>
  </si>
  <si>
    <t>21.</t>
  </si>
  <si>
    <t>21.1</t>
  </si>
  <si>
    <t>21.2</t>
  </si>
  <si>
    <t>21.3</t>
  </si>
  <si>
    <t>22.</t>
  </si>
  <si>
    <t>22.1</t>
  </si>
  <si>
    <t>22.2</t>
  </si>
  <si>
    <t>22.3</t>
  </si>
  <si>
    <t>23.</t>
  </si>
  <si>
    <t>23.1</t>
  </si>
  <si>
    <t>23.2</t>
  </si>
  <si>
    <t>23.3</t>
  </si>
  <si>
    <t>Budowa SUW "Łoziska"</t>
  </si>
  <si>
    <t>Budowa SUW "Warszawianka"</t>
  </si>
  <si>
    <t>Budowa SUW "Kielecka"</t>
  </si>
  <si>
    <t>zmiana planu zagospod. przestrzennego, dokumentacja techniczna, prace przygotowawcze</t>
  </si>
  <si>
    <t>16.4</t>
  </si>
  <si>
    <t>16.5</t>
  </si>
  <si>
    <t>odwiert badawczy</t>
  </si>
  <si>
    <t>zakup gruntu</t>
  </si>
  <si>
    <t>17.4</t>
  </si>
  <si>
    <t>17.5</t>
  </si>
  <si>
    <t>dokumentacja SUW, prace przygot.</t>
  </si>
  <si>
    <t>18.4</t>
  </si>
  <si>
    <t>18.5</t>
  </si>
  <si>
    <t>19.4</t>
  </si>
  <si>
    <t>20.4</t>
  </si>
  <si>
    <t>20.5</t>
  </si>
  <si>
    <t>21.4</t>
  </si>
  <si>
    <t>21.5</t>
  </si>
  <si>
    <t>22.4</t>
  </si>
  <si>
    <t>planowane limity wydatków  w poszczególnych latach</t>
  </si>
  <si>
    <t>Rady Gminy Lesznowola</t>
  </si>
  <si>
    <t>roboty budowlane SUW</t>
  </si>
  <si>
    <t>18.6</t>
  </si>
  <si>
    <t xml:space="preserve">Plan limitów inwestycyjnych na lata 2006 - 2010 dla poszczególnych zadań składających się na program inwestycyjny pn:                               "Kompleksowy program gospodarki wodno-ściekowej gminy Lesznowola"                                                                                                    </t>
  </si>
  <si>
    <t>nakłady poniesione do końca roku 2006</t>
  </si>
  <si>
    <t>Kanalizajca Kolejowa - Fabryczna -Stara Iwiczna</t>
  </si>
  <si>
    <t>pozyskanie terenu</t>
  </si>
  <si>
    <t>Rozbudowa oczyszczalni "Kosów" do przepustowości 1000m3/d wraz z przebudowa rowu melioracyjnego "J"</t>
  </si>
  <si>
    <t>Rozbudowa oczyszczalni "Łazy" do przepustowości 861m3/d wraz z przebudową rowu R-25</t>
  </si>
  <si>
    <t>Budowa oczyszczalni "Zamienie" o przepustowości 650m3/d (I etap) wraz ze zbiornikiem retencyjnym i kolektorem zrzutowym</t>
  </si>
  <si>
    <t xml:space="preserve">Budowa oczyszczalni "Jastrzębiec" o przepustowości 400m3/d (I etap) wraz ze zbiornikiem retencyjnym </t>
  </si>
  <si>
    <t xml:space="preserve">dokumentacja techniczna wodociągu - osiedle Zamienie </t>
  </si>
  <si>
    <t>roboty budowlane wodociąg Zamienie</t>
  </si>
  <si>
    <t>Budowa SUW "Zamienie" wraz z wodociągiem na osiedlu "Błędna"</t>
  </si>
  <si>
    <t>odwiert badawczy/adaptacja istniejących ujęć</t>
  </si>
  <si>
    <t>Budowa SUW "Kwiatowa" w Łazach</t>
  </si>
  <si>
    <t>Modernizacja  SUW "Mysiadło"</t>
  </si>
  <si>
    <t xml:space="preserve"> budowa studni nr 3 i 4</t>
  </si>
  <si>
    <t>Budowa SUW "Marysin"</t>
  </si>
  <si>
    <t>A. GOSPODARKA ŚCIEKOWA</t>
  </si>
  <si>
    <t>B. GOSPODARKA WODNA</t>
  </si>
  <si>
    <t>Modernizacja  SUW "Lesznowola Pole"</t>
  </si>
  <si>
    <t>dokumentacja techniczna</t>
  </si>
  <si>
    <t>Budowa magistrali 400 mm Mysiadło - Zgorzała</t>
  </si>
  <si>
    <t>Budowa wodociągu północnego 225 mm Mysiadło - Zamienie - Podolszyn</t>
  </si>
  <si>
    <t>roboty budowlane Etap I i II</t>
  </si>
  <si>
    <t>roboty budowlane - Etap I - Puławska - ul Borówki</t>
  </si>
  <si>
    <t>Budowa wodociągu 225 mm Nowa Wola - Zamienie - w ul. Plonowej</t>
  </si>
  <si>
    <t xml:space="preserve">roboty budowlane Etap </t>
  </si>
  <si>
    <t xml:space="preserve">roboty budowlane </t>
  </si>
  <si>
    <t>24.</t>
  </si>
  <si>
    <t>24.1</t>
  </si>
  <si>
    <t>24.2</t>
  </si>
  <si>
    <t>24.3</t>
  </si>
  <si>
    <t>25.</t>
  </si>
  <si>
    <t>25.1</t>
  </si>
  <si>
    <t>25.2</t>
  </si>
  <si>
    <t>25.3</t>
  </si>
  <si>
    <t>26.</t>
  </si>
  <si>
    <t>26.1</t>
  </si>
  <si>
    <t>26.2</t>
  </si>
  <si>
    <t>26.3</t>
  </si>
  <si>
    <t>27.</t>
  </si>
  <si>
    <t>27.1</t>
  </si>
  <si>
    <t>27.2</t>
  </si>
  <si>
    <t>27.3</t>
  </si>
  <si>
    <t xml:space="preserve">Budowa I etapu  wodociągu południowego  odcinek D=315 mm Stara Iwiczna - Łoziska - Wilcza Góra </t>
  </si>
  <si>
    <t>Budowa II etapu  wodociągu południowego  odcinek D=315 mm Wilcza Góra - ŁAZY</t>
  </si>
  <si>
    <t xml:space="preserve">Budowa III etapu  wodociągu południowego  odcinek D=315mm ŁAZY - STEFANOWO </t>
  </si>
  <si>
    <t xml:space="preserve">Budowa IV etapu  wodociągu południowego  odcinek D=225mm  STEFANOWO-Wola Mrokowska w ul. Granicznej </t>
  </si>
  <si>
    <t>Modernizacja systemu kanalizacji sanitarnej w miejscowości Kolonia Lesznowola</t>
  </si>
  <si>
    <t>Modernizacja sieci kanalizacyjnej w miejscowości Mroków</t>
  </si>
  <si>
    <t>Budowa oczyszczalni "Łoziska" o przepustowości I etap 3000m3/d wraz z infrastrukturą tow. (zbiornik retencyjny, kanał tłoczny, stacja trafo, suszarnia osadów itd.)</t>
  </si>
  <si>
    <t>Modernizacja  SUW "Stara Iwiczna" II etap - budowa zbiorników retencyjnych</t>
  </si>
  <si>
    <t>Modernizacja  SUW "Mroków"  - wymiana systemu filtracji</t>
  </si>
  <si>
    <t>28.</t>
  </si>
  <si>
    <t>28.1</t>
  </si>
  <si>
    <t>28.2</t>
  </si>
  <si>
    <t>28.3</t>
  </si>
  <si>
    <t>29.</t>
  </si>
  <si>
    <t>29.1</t>
  </si>
  <si>
    <t>29.2</t>
  </si>
  <si>
    <t>29.3</t>
  </si>
  <si>
    <t>30.</t>
  </si>
  <si>
    <t>30.1</t>
  </si>
  <si>
    <t>30.2</t>
  </si>
  <si>
    <t>30.3</t>
  </si>
  <si>
    <t>31.</t>
  </si>
  <si>
    <t>31.1</t>
  </si>
  <si>
    <t>31.2</t>
  </si>
  <si>
    <t>31.3</t>
  </si>
  <si>
    <t>RAZEM A+B</t>
  </si>
  <si>
    <t>32.</t>
  </si>
  <si>
    <t>32.1</t>
  </si>
  <si>
    <t>32.2</t>
  </si>
  <si>
    <t>33.</t>
  </si>
  <si>
    <t>w tym:</t>
  </si>
  <si>
    <t>budżet gminy</t>
  </si>
  <si>
    <t>pożyczki</t>
  </si>
  <si>
    <t>Razem</t>
  </si>
  <si>
    <t>Kanalizacja Marysin</t>
  </si>
  <si>
    <t>10.4</t>
  </si>
  <si>
    <t>13.4</t>
  </si>
  <si>
    <t>22.5</t>
  </si>
  <si>
    <t>23.4</t>
  </si>
  <si>
    <t>32.3</t>
  </si>
  <si>
    <t>RAZEM PROGRAM A+B+C</t>
  </si>
  <si>
    <t>C. Pozostałe koszta: ocena oddziaływania na środowisko, i inne koszty</t>
  </si>
  <si>
    <t>Pozostałe koszty : ocena oddziaływania na środowisko i inne wydatki</t>
  </si>
  <si>
    <t>Dotacje z Europejskiego Funduszu Rozwoju Regionalnego</t>
  </si>
  <si>
    <t>załącznik nr 3b</t>
  </si>
  <si>
    <t>do uchwały Nr 155/XIV/2007</t>
  </si>
  <si>
    <t>z dnia 21 grudnia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</si>
</sst>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1"/>
      <name val="Arial CE"/>
      <family val="0"/>
    </font>
    <font>
      <b/>
      <sz val="10"/>
      <color indexed="16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2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3" fontId="3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7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 wrapText="1"/>
    </xf>
    <xf numFmtId="0" fontId="0" fillId="0" borderId="7" xfId="0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42"/>
  <sheetViews>
    <sheetView tabSelected="1" view="pageBreakPreview" zoomScaleSheetLayoutView="100" workbookViewId="0" topLeftCell="B218">
      <selection activeCell="G13" sqref="G13:G14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49.375" style="0" customWidth="1"/>
    <col min="4" max="4" width="15.25390625" style="0" customWidth="1"/>
    <col min="5" max="5" width="14.125" style="0" customWidth="1"/>
    <col min="6" max="6" width="13.625" style="0" customWidth="1"/>
    <col min="7" max="7" width="12.875" style="0" customWidth="1"/>
    <col min="8" max="8" width="13.00390625" style="0" customWidth="1"/>
    <col min="9" max="9" width="14.75390625" style="0" customWidth="1"/>
    <col min="10" max="10" width="11.75390625" style="0" customWidth="1"/>
    <col min="11" max="11" width="15.75390625" style="0" customWidth="1"/>
  </cols>
  <sheetData>
    <row r="2" spans="7:8" ht="12.75">
      <c r="G2" s="8" t="s">
        <v>215</v>
      </c>
      <c r="H2" s="8"/>
    </row>
    <row r="3" spans="6:8" ht="12.75">
      <c r="F3" s="8"/>
      <c r="G3" s="8" t="s">
        <v>216</v>
      </c>
      <c r="H3" s="8"/>
    </row>
    <row r="4" spans="6:8" ht="12.75">
      <c r="F4" s="8"/>
      <c r="G4" s="8" t="s">
        <v>125</v>
      </c>
      <c r="H4" s="8"/>
    </row>
    <row r="5" spans="6:8" ht="12.75">
      <c r="F5" s="8"/>
      <c r="G5" s="8" t="s">
        <v>217</v>
      </c>
      <c r="H5" s="8"/>
    </row>
    <row r="7" spans="2:9" ht="12.75">
      <c r="B7" s="60" t="s">
        <v>128</v>
      </c>
      <c r="C7" s="60"/>
      <c r="D7" s="60"/>
      <c r="E7" s="60"/>
      <c r="F7" s="60"/>
      <c r="G7" s="60"/>
      <c r="H7" s="60"/>
      <c r="I7" s="60"/>
    </row>
    <row r="8" spans="2:9" ht="12.75">
      <c r="B8" s="60"/>
      <c r="C8" s="60"/>
      <c r="D8" s="60"/>
      <c r="E8" s="60"/>
      <c r="F8" s="60"/>
      <c r="G8" s="60"/>
      <c r="H8" s="60"/>
      <c r="I8" s="60"/>
    </row>
    <row r="9" spans="2:9" ht="12.75">
      <c r="B9" s="60"/>
      <c r="C9" s="60"/>
      <c r="D9" s="60"/>
      <c r="E9" s="60"/>
      <c r="F9" s="60"/>
      <c r="G9" s="60"/>
      <c r="H9" s="60"/>
      <c r="I9" s="60"/>
    </row>
    <row r="11" spans="2:9" ht="51">
      <c r="B11" s="41" t="s">
        <v>0</v>
      </c>
      <c r="C11" s="41" t="s">
        <v>1</v>
      </c>
      <c r="D11" s="42" t="s">
        <v>129</v>
      </c>
      <c r="E11" s="43" t="s">
        <v>124</v>
      </c>
      <c r="F11" s="44"/>
      <c r="G11" s="44"/>
      <c r="H11" s="45"/>
      <c r="I11" s="42" t="s">
        <v>3</v>
      </c>
    </row>
    <row r="12" spans="2:9" ht="12.75">
      <c r="B12" s="56" t="s">
        <v>144</v>
      </c>
      <c r="C12" s="57"/>
      <c r="D12" s="2"/>
      <c r="E12" s="2"/>
      <c r="F12" s="2"/>
      <c r="G12" s="2"/>
      <c r="H12" s="22"/>
      <c r="I12" s="2"/>
    </row>
    <row r="13" spans="2:11" ht="12.75">
      <c r="B13" s="52" t="s">
        <v>4</v>
      </c>
      <c r="C13" s="52" t="s">
        <v>15</v>
      </c>
      <c r="D13" s="46">
        <v>2006</v>
      </c>
      <c r="E13" s="46">
        <v>2007</v>
      </c>
      <c r="F13" s="46">
        <v>2008</v>
      </c>
      <c r="G13" s="46">
        <v>2009</v>
      </c>
      <c r="H13" s="48">
        <v>2010</v>
      </c>
      <c r="I13" s="50" t="s">
        <v>2</v>
      </c>
      <c r="K13" s="16"/>
    </row>
    <row r="14" spans="2:11" ht="9" customHeight="1">
      <c r="B14" s="53"/>
      <c r="C14" s="53"/>
      <c r="D14" s="47"/>
      <c r="E14" s="47"/>
      <c r="F14" s="47"/>
      <c r="G14" s="47"/>
      <c r="H14" s="49"/>
      <c r="I14" s="51"/>
      <c r="K14" s="16"/>
    </row>
    <row r="15" spans="2:11" ht="12.75">
      <c r="B15" s="3" t="s">
        <v>5</v>
      </c>
      <c r="C15" s="4" t="s">
        <v>7</v>
      </c>
      <c r="D15" s="10">
        <v>2000</v>
      </c>
      <c r="E15" s="9">
        <v>0</v>
      </c>
      <c r="F15" s="9">
        <v>200000</v>
      </c>
      <c r="G15" s="10">
        <v>0</v>
      </c>
      <c r="H15" s="10">
        <v>0</v>
      </c>
      <c r="I15" s="9">
        <f>H15+G15+F15+E15+D15</f>
        <v>202000</v>
      </c>
      <c r="K15" s="16"/>
    </row>
    <row r="16" spans="2:11" ht="12.75">
      <c r="B16" s="3" t="s">
        <v>9</v>
      </c>
      <c r="C16" s="5" t="s">
        <v>6</v>
      </c>
      <c r="D16" s="10">
        <v>0</v>
      </c>
      <c r="E16" s="10">
        <v>0</v>
      </c>
      <c r="F16" s="9">
        <v>0</v>
      </c>
      <c r="G16" s="9">
        <v>2000000</v>
      </c>
      <c r="H16" s="9">
        <v>2000000</v>
      </c>
      <c r="I16" s="9">
        <f>H16+G16+F16+E16+D16</f>
        <v>4000000</v>
      </c>
      <c r="K16" s="16"/>
    </row>
    <row r="17" spans="2:11" ht="12.75">
      <c r="B17" s="3" t="s">
        <v>10</v>
      </c>
      <c r="C17" s="5" t="s">
        <v>8</v>
      </c>
      <c r="D17" s="10">
        <v>0</v>
      </c>
      <c r="E17" s="9">
        <v>1000</v>
      </c>
      <c r="F17" s="10">
        <v>1500</v>
      </c>
      <c r="G17" s="10">
        <v>7000</v>
      </c>
      <c r="H17" s="10">
        <v>7000</v>
      </c>
      <c r="I17" s="9">
        <f>H17+G17+F17+E17+D17</f>
        <v>16500</v>
      </c>
      <c r="K17" s="16"/>
    </row>
    <row r="18" spans="2:11" ht="12.75">
      <c r="B18" s="6"/>
      <c r="C18" s="7" t="s">
        <v>2</v>
      </c>
      <c r="D18" s="13">
        <f aca="true" t="shared" si="0" ref="D18:I18">SUM(D15:D17)</f>
        <v>2000</v>
      </c>
      <c r="E18" s="13">
        <f t="shared" si="0"/>
        <v>1000</v>
      </c>
      <c r="F18" s="13">
        <f t="shared" si="0"/>
        <v>201500</v>
      </c>
      <c r="G18" s="13">
        <f t="shared" si="0"/>
        <v>2007000</v>
      </c>
      <c r="H18" s="13">
        <f t="shared" si="0"/>
        <v>2007000</v>
      </c>
      <c r="I18" s="1">
        <f t="shared" si="0"/>
        <v>4218500</v>
      </c>
      <c r="J18" s="15"/>
      <c r="K18" s="16"/>
    </row>
    <row r="19" spans="2:11" ht="12.75">
      <c r="B19" s="52" t="s">
        <v>11</v>
      </c>
      <c r="C19" s="54" t="s">
        <v>16</v>
      </c>
      <c r="D19" s="46">
        <v>2006</v>
      </c>
      <c r="E19" s="46">
        <v>2007</v>
      </c>
      <c r="F19" s="46">
        <v>2008</v>
      </c>
      <c r="G19" s="46">
        <v>2009</v>
      </c>
      <c r="H19" s="48">
        <v>2010</v>
      </c>
      <c r="I19" s="50" t="s">
        <v>2</v>
      </c>
      <c r="K19" s="16"/>
    </row>
    <row r="20" spans="2:11" ht="12.75">
      <c r="B20" s="53"/>
      <c r="C20" s="55"/>
      <c r="D20" s="47"/>
      <c r="E20" s="47"/>
      <c r="F20" s="47"/>
      <c r="G20" s="47"/>
      <c r="H20" s="49"/>
      <c r="I20" s="51"/>
      <c r="K20" s="16"/>
    </row>
    <row r="21" spans="2:11" ht="12.75">
      <c r="B21" s="3" t="s">
        <v>12</v>
      </c>
      <c r="C21" s="4" t="s">
        <v>7</v>
      </c>
      <c r="D21" s="10">
        <v>4000</v>
      </c>
      <c r="E21" s="9">
        <v>10000</v>
      </c>
      <c r="F21" s="9">
        <v>340000</v>
      </c>
      <c r="G21" s="10">
        <v>0</v>
      </c>
      <c r="H21" s="10">
        <v>0</v>
      </c>
      <c r="I21" s="9">
        <f>H21+G21+F21+E21+D21</f>
        <v>354000</v>
      </c>
      <c r="K21" s="16"/>
    </row>
    <row r="22" spans="2:11" ht="12.75">
      <c r="B22" s="3" t="s">
        <v>13</v>
      </c>
      <c r="C22" s="5" t="s">
        <v>6</v>
      </c>
      <c r="D22" s="10">
        <v>0</v>
      </c>
      <c r="E22" s="10">
        <v>0</v>
      </c>
      <c r="F22" s="9">
        <v>0</v>
      </c>
      <c r="G22" s="9">
        <v>3000000</v>
      </c>
      <c r="H22" s="9">
        <v>4500000</v>
      </c>
      <c r="I22" s="9">
        <f>H22+G22+F22+E22+D22</f>
        <v>7500000</v>
      </c>
      <c r="K22" s="16"/>
    </row>
    <row r="23" spans="2:11" ht="12.75">
      <c r="B23" s="3" t="s">
        <v>14</v>
      </c>
      <c r="C23" s="5" t="s">
        <v>8</v>
      </c>
      <c r="D23" s="10">
        <v>0</v>
      </c>
      <c r="E23" s="9">
        <v>2500</v>
      </c>
      <c r="F23" s="9">
        <v>7500</v>
      </c>
      <c r="G23" s="9">
        <v>7000</v>
      </c>
      <c r="H23" s="9">
        <v>7000</v>
      </c>
      <c r="I23" s="9">
        <f>H23+G23+F23+E23+D23</f>
        <v>24000</v>
      </c>
      <c r="K23" s="16"/>
    </row>
    <row r="24" spans="2:11" ht="12.75">
      <c r="B24" s="6"/>
      <c r="C24" s="7" t="s">
        <v>2</v>
      </c>
      <c r="D24" s="13">
        <f aca="true" t="shared" si="1" ref="D24:I24">SUM(D21:D23)</f>
        <v>4000</v>
      </c>
      <c r="E24" s="13">
        <f t="shared" si="1"/>
        <v>12500</v>
      </c>
      <c r="F24" s="13">
        <f t="shared" si="1"/>
        <v>347500</v>
      </c>
      <c r="G24" s="13">
        <f t="shared" si="1"/>
        <v>3007000</v>
      </c>
      <c r="H24" s="13">
        <f t="shared" si="1"/>
        <v>4507000</v>
      </c>
      <c r="I24" s="1">
        <f t="shared" si="1"/>
        <v>7878000</v>
      </c>
      <c r="K24" s="16"/>
    </row>
    <row r="25" spans="2:11" ht="12.75">
      <c r="B25" s="52" t="s">
        <v>17</v>
      </c>
      <c r="C25" s="54" t="s">
        <v>45</v>
      </c>
      <c r="D25" s="46">
        <v>2006</v>
      </c>
      <c r="E25" s="46">
        <v>2007</v>
      </c>
      <c r="F25" s="46">
        <v>2008</v>
      </c>
      <c r="G25" s="46">
        <v>2009</v>
      </c>
      <c r="H25" s="48">
        <v>2010</v>
      </c>
      <c r="I25" s="50" t="s">
        <v>2</v>
      </c>
      <c r="K25" s="16"/>
    </row>
    <row r="26" spans="2:11" ht="12.75">
      <c r="B26" s="53"/>
      <c r="C26" s="55"/>
      <c r="D26" s="47"/>
      <c r="E26" s="47"/>
      <c r="F26" s="47"/>
      <c r="G26" s="47"/>
      <c r="H26" s="49"/>
      <c r="I26" s="51"/>
      <c r="K26" s="16"/>
    </row>
    <row r="27" spans="2:11" ht="12.75">
      <c r="B27" s="3" t="s">
        <v>18</v>
      </c>
      <c r="C27" s="4" t="s">
        <v>7</v>
      </c>
      <c r="D27" s="10">
        <v>3000</v>
      </c>
      <c r="E27" s="9">
        <v>39650</v>
      </c>
      <c r="F27" s="9">
        <v>240000</v>
      </c>
      <c r="G27" s="10">
        <v>0</v>
      </c>
      <c r="H27" s="10">
        <v>0</v>
      </c>
      <c r="I27" s="9">
        <f>D27+E27+F27+G27+H27</f>
        <v>282650</v>
      </c>
      <c r="K27" s="16"/>
    </row>
    <row r="28" spans="2:11" ht="12.75">
      <c r="B28" s="3" t="s">
        <v>19</v>
      </c>
      <c r="C28" s="5" t="s">
        <v>6</v>
      </c>
      <c r="D28" s="10">
        <v>0</v>
      </c>
      <c r="E28" s="10">
        <v>0</v>
      </c>
      <c r="F28" s="9">
        <v>0</v>
      </c>
      <c r="G28" s="9">
        <v>2000000</v>
      </c>
      <c r="H28" s="9">
        <v>3000000</v>
      </c>
      <c r="I28" s="9">
        <f>D28+E28+F28+G28+H28</f>
        <v>5000000</v>
      </c>
      <c r="K28" s="16"/>
    </row>
    <row r="29" spans="2:11" ht="12.75">
      <c r="B29" s="3" t="s">
        <v>20</v>
      </c>
      <c r="C29" s="5" t="s">
        <v>8</v>
      </c>
      <c r="D29" s="10">
        <v>0</v>
      </c>
      <c r="E29" s="9">
        <v>0</v>
      </c>
      <c r="F29" s="9">
        <v>5000</v>
      </c>
      <c r="G29" s="9">
        <v>7000</v>
      </c>
      <c r="H29" s="9">
        <v>7000</v>
      </c>
      <c r="I29" s="9">
        <f>D29+E29+F29+G29+H29</f>
        <v>19000</v>
      </c>
      <c r="K29" s="16"/>
    </row>
    <row r="30" spans="2:11" ht="12.75">
      <c r="B30" s="6"/>
      <c r="C30" s="7" t="s">
        <v>2</v>
      </c>
      <c r="D30" s="13">
        <f aca="true" t="shared" si="2" ref="D30:I30">SUM(D27:D29)</f>
        <v>3000</v>
      </c>
      <c r="E30" s="13">
        <f t="shared" si="2"/>
        <v>39650</v>
      </c>
      <c r="F30" s="13">
        <f t="shared" si="2"/>
        <v>245000</v>
      </c>
      <c r="G30" s="13">
        <f t="shared" si="2"/>
        <v>2007000</v>
      </c>
      <c r="H30" s="13">
        <f t="shared" si="2"/>
        <v>3007000</v>
      </c>
      <c r="I30" s="11">
        <f t="shared" si="2"/>
        <v>5301650</v>
      </c>
      <c r="K30" s="16"/>
    </row>
    <row r="31" spans="2:11" ht="12.75">
      <c r="B31" s="52" t="s">
        <v>21</v>
      </c>
      <c r="C31" s="54" t="s">
        <v>205</v>
      </c>
      <c r="D31" s="46">
        <v>2006</v>
      </c>
      <c r="E31" s="46">
        <v>2007</v>
      </c>
      <c r="F31" s="46">
        <v>2008</v>
      </c>
      <c r="G31" s="46">
        <v>2009</v>
      </c>
      <c r="H31" s="48">
        <v>2010</v>
      </c>
      <c r="I31" s="50" t="s">
        <v>2</v>
      </c>
      <c r="K31" s="16"/>
    </row>
    <row r="32" spans="2:11" ht="12.75">
      <c r="B32" s="53"/>
      <c r="C32" s="55"/>
      <c r="D32" s="47"/>
      <c r="E32" s="47"/>
      <c r="F32" s="47"/>
      <c r="G32" s="47"/>
      <c r="H32" s="49"/>
      <c r="I32" s="51"/>
      <c r="K32" s="16"/>
    </row>
    <row r="33" spans="2:11" ht="12.75">
      <c r="B33" s="3" t="s">
        <v>22</v>
      </c>
      <c r="C33" s="4" t="s">
        <v>7</v>
      </c>
      <c r="D33" s="9">
        <v>31976</v>
      </c>
      <c r="E33" s="9">
        <v>7574</v>
      </c>
      <c r="F33" s="9">
        <v>0</v>
      </c>
      <c r="G33" s="10">
        <v>0</v>
      </c>
      <c r="H33" s="10">
        <v>0</v>
      </c>
      <c r="I33" s="9">
        <f>D33+E33+F33+G33+H33</f>
        <v>39550</v>
      </c>
      <c r="K33" s="16"/>
    </row>
    <row r="34" spans="2:11" ht="12.75">
      <c r="B34" s="3" t="s">
        <v>23</v>
      </c>
      <c r="C34" s="5" t="s">
        <v>6</v>
      </c>
      <c r="D34" s="10">
        <v>426</v>
      </c>
      <c r="E34" s="10">
        <v>0</v>
      </c>
      <c r="F34" s="9">
        <v>2750000</v>
      </c>
      <c r="G34" s="9">
        <v>0</v>
      </c>
      <c r="H34" s="9">
        <v>0</v>
      </c>
      <c r="I34" s="9">
        <f>D34+E34+F34+G34+H34</f>
        <v>2750426</v>
      </c>
      <c r="K34" s="16"/>
    </row>
    <row r="35" spans="2:11" ht="12.75">
      <c r="B35" s="3" t="s">
        <v>24</v>
      </c>
      <c r="C35" s="5" t="s">
        <v>8</v>
      </c>
      <c r="D35" s="10">
        <v>133</v>
      </c>
      <c r="E35" s="9">
        <v>10000</v>
      </c>
      <c r="F35" s="9">
        <v>7000</v>
      </c>
      <c r="G35" s="9">
        <v>0</v>
      </c>
      <c r="H35" s="9">
        <v>0</v>
      </c>
      <c r="I35" s="9">
        <f>D35+E35+F35+G35+H35</f>
        <v>17133</v>
      </c>
      <c r="K35" s="16"/>
    </row>
    <row r="36" spans="2:11" ht="12.75">
      <c r="B36" s="6"/>
      <c r="C36" s="7" t="s">
        <v>2</v>
      </c>
      <c r="D36" s="13">
        <f aca="true" t="shared" si="3" ref="D36:I36">SUM(D33:D35)</f>
        <v>32535</v>
      </c>
      <c r="E36" s="13">
        <f t="shared" si="3"/>
        <v>17574</v>
      </c>
      <c r="F36" s="13">
        <f t="shared" si="3"/>
        <v>2757000</v>
      </c>
      <c r="G36" s="13">
        <f t="shared" si="3"/>
        <v>0</v>
      </c>
      <c r="H36" s="13">
        <f t="shared" si="3"/>
        <v>0</v>
      </c>
      <c r="I36" s="11">
        <f t="shared" si="3"/>
        <v>2807109</v>
      </c>
      <c r="K36" s="16"/>
    </row>
    <row r="37" spans="2:11" ht="12.75">
      <c r="B37" s="52" t="s">
        <v>25</v>
      </c>
      <c r="C37" s="52" t="s">
        <v>46</v>
      </c>
      <c r="D37" s="46">
        <v>2006</v>
      </c>
      <c r="E37" s="46">
        <v>2007</v>
      </c>
      <c r="F37" s="46">
        <v>2008</v>
      </c>
      <c r="G37" s="46">
        <v>2009</v>
      </c>
      <c r="H37" s="48">
        <v>2010</v>
      </c>
      <c r="I37" s="50" t="s">
        <v>2</v>
      </c>
      <c r="K37" s="16"/>
    </row>
    <row r="38" spans="2:11" ht="7.5" customHeight="1">
      <c r="B38" s="53"/>
      <c r="C38" s="53"/>
      <c r="D38" s="47"/>
      <c r="E38" s="47"/>
      <c r="F38" s="47"/>
      <c r="G38" s="47"/>
      <c r="H38" s="49"/>
      <c r="I38" s="51"/>
      <c r="K38" s="16"/>
    </row>
    <row r="39" spans="2:11" ht="12.75">
      <c r="B39" s="3" t="s">
        <v>26</v>
      </c>
      <c r="C39" s="4" t="s">
        <v>7</v>
      </c>
      <c r="D39" s="9">
        <v>13244</v>
      </c>
      <c r="E39" s="9">
        <v>30000</v>
      </c>
      <c r="F39" s="9">
        <v>25000</v>
      </c>
      <c r="G39" s="10">
        <v>0</v>
      </c>
      <c r="H39" s="10">
        <v>0</v>
      </c>
      <c r="I39" s="9">
        <f>D39+E39+F39+G39+H39</f>
        <v>68244</v>
      </c>
      <c r="K39" s="16"/>
    </row>
    <row r="40" spans="2:11" ht="12.75">
      <c r="B40" s="3" t="s">
        <v>27</v>
      </c>
      <c r="C40" s="5" t="s">
        <v>6</v>
      </c>
      <c r="D40" s="10">
        <v>0</v>
      </c>
      <c r="E40" s="10">
        <v>0</v>
      </c>
      <c r="F40" s="9">
        <v>1800000</v>
      </c>
      <c r="G40" s="9">
        <v>0</v>
      </c>
      <c r="H40" s="9">
        <v>0</v>
      </c>
      <c r="I40" s="9">
        <f>D40+E40+F40+G40+H40</f>
        <v>1800000</v>
      </c>
      <c r="K40" s="16"/>
    </row>
    <row r="41" spans="2:11" ht="12.75">
      <c r="B41" s="3" t="s">
        <v>28</v>
      </c>
      <c r="C41" s="5" t="s">
        <v>8</v>
      </c>
      <c r="D41" s="10">
        <v>0</v>
      </c>
      <c r="E41" s="9">
        <v>2500</v>
      </c>
      <c r="F41" s="10">
        <v>7000</v>
      </c>
      <c r="G41" s="9">
        <v>0</v>
      </c>
      <c r="H41" s="9">
        <v>0</v>
      </c>
      <c r="I41" s="9">
        <f>D41+E41+F41+G41+H41</f>
        <v>9500</v>
      </c>
      <c r="K41" s="16"/>
    </row>
    <row r="42" spans="2:11" ht="12.75">
      <c r="B42" s="6"/>
      <c r="C42" s="7" t="s">
        <v>2</v>
      </c>
      <c r="D42" s="12">
        <f>SUM(D39:D41)</f>
        <v>13244</v>
      </c>
      <c r="E42" s="12">
        <f>SUM(E39:E41)</f>
        <v>32500</v>
      </c>
      <c r="F42" s="12">
        <f>SUM(F39:F41)</f>
        <v>1832000</v>
      </c>
      <c r="G42" s="12">
        <f>SUM(G39:G41)</f>
        <v>0</v>
      </c>
      <c r="H42" s="12">
        <v>0</v>
      </c>
      <c r="I42" s="11">
        <f>SUM(I39:I41)</f>
        <v>1877744</v>
      </c>
      <c r="K42" s="16"/>
    </row>
    <row r="43" spans="2:11" ht="12.75">
      <c r="B43" s="52" t="s">
        <v>29</v>
      </c>
      <c r="C43" s="52" t="s">
        <v>47</v>
      </c>
      <c r="D43" s="46">
        <v>2006</v>
      </c>
      <c r="E43" s="46">
        <v>2007</v>
      </c>
      <c r="F43" s="46">
        <v>2008</v>
      </c>
      <c r="G43" s="46">
        <v>2009</v>
      </c>
      <c r="H43" s="48">
        <v>2010</v>
      </c>
      <c r="I43" s="50" t="s">
        <v>2</v>
      </c>
      <c r="K43" s="16"/>
    </row>
    <row r="44" spans="2:11" ht="4.5" customHeight="1">
      <c r="B44" s="53"/>
      <c r="C44" s="53"/>
      <c r="D44" s="47"/>
      <c r="E44" s="47"/>
      <c r="F44" s="47"/>
      <c r="G44" s="47"/>
      <c r="H44" s="49"/>
      <c r="I44" s="51"/>
      <c r="K44" s="16"/>
    </row>
    <row r="45" spans="2:11" ht="12.75">
      <c r="B45" s="3" t="s">
        <v>30</v>
      </c>
      <c r="C45" s="4" t="s">
        <v>7</v>
      </c>
      <c r="D45" s="10">
        <v>1985</v>
      </c>
      <c r="E45" s="9">
        <v>0</v>
      </c>
      <c r="F45" s="9">
        <v>50000</v>
      </c>
      <c r="G45" s="10">
        <v>0</v>
      </c>
      <c r="H45" s="10">
        <v>0</v>
      </c>
      <c r="I45" s="9">
        <f>D45+E45+F45+G45+H45</f>
        <v>51985</v>
      </c>
      <c r="K45" s="16"/>
    </row>
    <row r="46" spans="2:11" ht="12.75">
      <c r="B46" s="3" t="s">
        <v>31</v>
      </c>
      <c r="C46" s="5" t="s">
        <v>6</v>
      </c>
      <c r="D46" s="10">
        <v>0</v>
      </c>
      <c r="E46" s="10">
        <v>0</v>
      </c>
      <c r="F46" s="9">
        <v>0</v>
      </c>
      <c r="G46" s="9">
        <v>3000000</v>
      </c>
      <c r="H46" s="10">
        <v>0</v>
      </c>
      <c r="I46" s="9">
        <f>D46+E46+F46+G46+H46</f>
        <v>3000000</v>
      </c>
      <c r="K46" s="16"/>
    </row>
    <row r="47" spans="2:11" ht="12.75">
      <c r="B47" s="3" t="s">
        <v>32</v>
      </c>
      <c r="C47" s="5" t="s">
        <v>8</v>
      </c>
      <c r="D47" s="10">
        <v>0</v>
      </c>
      <c r="E47" s="9">
        <v>0</v>
      </c>
      <c r="F47" s="9">
        <v>2000</v>
      </c>
      <c r="G47" s="10">
        <v>5000</v>
      </c>
      <c r="H47" s="10">
        <v>0</v>
      </c>
      <c r="I47" s="9">
        <f>D47+E47+F47+G47+H47</f>
        <v>7000</v>
      </c>
      <c r="K47" s="16"/>
    </row>
    <row r="48" spans="2:11" ht="12.75">
      <c r="B48" s="6"/>
      <c r="C48" s="7" t="s">
        <v>2</v>
      </c>
      <c r="D48" s="13">
        <f>SUM(D45:D47)</f>
        <v>1985</v>
      </c>
      <c r="E48" s="13">
        <f>SUM(E45:E47)</f>
        <v>0</v>
      </c>
      <c r="F48" s="13">
        <f>SUM(F45:F47)</f>
        <v>52000</v>
      </c>
      <c r="G48" s="13">
        <f>SUM(G45:G47)</f>
        <v>3005000</v>
      </c>
      <c r="H48" s="13">
        <v>0</v>
      </c>
      <c r="I48" s="11">
        <f>SUM(I45:I47)</f>
        <v>3058985</v>
      </c>
      <c r="K48" s="16"/>
    </row>
    <row r="49" spans="2:11" ht="12.75">
      <c r="B49" s="52" t="s">
        <v>33</v>
      </c>
      <c r="C49" s="54" t="s">
        <v>130</v>
      </c>
      <c r="D49" s="46">
        <v>2006</v>
      </c>
      <c r="E49" s="46">
        <v>2007</v>
      </c>
      <c r="F49" s="46">
        <v>2008</v>
      </c>
      <c r="G49" s="46">
        <v>2009</v>
      </c>
      <c r="H49" s="48">
        <v>2010</v>
      </c>
      <c r="I49" s="50" t="s">
        <v>2</v>
      </c>
      <c r="K49" s="16"/>
    </row>
    <row r="50" spans="2:11" ht="12.75">
      <c r="B50" s="53"/>
      <c r="C50" s="55"/>
      <c r="D50" s="47"/>
      <c r="E50" s="47"/>
      <c r="F50" s="47"/>
      <c r="G50" s="47"/>
      <c r="H50" s="49"/>
      <c r="I50" s="51"/>
      <c r="K50" s="16"/>
    </row>
    <row r="51" spans="2:11" ht="12.75">
      <c r="B51" s="3" t="s">
        <v>34</v>
      </c>
      <c r="C51" s="4" t="s">
        <v>7</v>
      </c>
      <c r="D51" s="9"/>
      <c r="E51" s="9">
        <v>40000</v>
      </c>
      <c r="F51" s="9">
        <v>20000</v>
      </c>
      <c r="G51" s="10">
        <v>0</v>
      </c>
      <c r="H51" s="10">
        <v>0</v>
      </c>
      <c r="I51" s="9">
        <f>G51+F51+E51+D51+H51</f>
        <v>60000</v>
      </c>
      <c r="K51" s="16"/>
    </row>
    <row r="52" spans="2:11" ht="12.75">
      <c r="B52" s="3" t="s">
        <v>35</v>
      </c>
      <c r="C52" s="5" t="s">
        <v>6</v>
      </c>
      <c r="D52" s="10">
        <v>0</v>
      </c>
      <c r="E52" s="9">
        <v>0</v>
      </c>
      <c r="F52" s="9">
        <v>2750000</v>
      </c>
      <c r="G52" s="10">
        <v>0</v>
      </c>
      <c r="H52" s="10">
        <v>0</v>
      </c>
      <c r="I52" s="9">
        <f>G52+F52+E52+D52+H52</f>
        <v>2750000</v>
      </c>
      <c r="K52" s="16"/>
    </row>
    <row r="53" spans="2:11" ht="12.75">
      <c r="B53" s="3" t="s">
        <v>36</v>
      </c>
      <c r="C53" s="5" t="s">
        <v>8</v>
      </c>
      <c r="D53" s="9">
        <v>0</v>
      </c>
      <c r="E53" s="9">
        <v>2300</v>
      </c>
      <c r="F53" s="9">
        <v>15000</v>
      </c>
      <c r="G53" s="10">
        <v>0</v>
      </c>
      <c r="H53" s="10">
        <v>0</v>
      </c>
      <c r="I53" s="9">
        <f>G53+F53+E53+D53+H53</f>
        <v>17300</v>
      </c>
      <c r="K53" s="16"/>
    </row>
    <row r="54" spans="2:11" ht="12.75">
      <c r="B54" s="6"/>
      <c r="C54" s="7" t="s">
        <v>2</v>
      </c>
      <c r="D54" s="12">
        <f>SUM(D51:D53)</f>
        <v>0</v>
      </c>
      <c r="E54" s="12">
        <f>SUM(E51:E53)</f>
        <v>42300</v>
      </c>
      <c r="F54" s="12">
        <f>SUM(F51:F53)</f>
        <v>2785000</v>
      </c>
      <c r="G54" s="12">
        <f>SUM(G51:G53)</f>
        <v>0</v>
      </c>
      <c r="H54" s="12">
        <v>0</v>
      </c>
      <c r="I54" s="11">
        <f>SUM(I51:I53)</f>
        <v>2827300</v>
      </c>
      <c r="K54" s="16"/>
    </row>
    <row r="55" spans="2:11" ht="12.75">
      <c r="B55" s="52" t="s">
        <v>37</v>
      </c>
      <c r="C55" s="54" t="s">
        <v>175</v>
      </c>
      <c r="D55" s="46">
        <v>2006</v>
      </c>
      <c r="E55" s="46">
        <v>2007</v>
      </c>
      <c r="F55" s="46">
        <v>2008</v>
      </c>
      <c r="G55" s="46">
        <v>2009</v>
      </c>
      <c r="H55" s="48">
        <v>2010</v>
      </c>
      <c r="I55" s="50" t="s">
        <v>2</v>
      </c>
      <c r="K55" s="16"/>
    </row>
    <row r="56" spans="2:11" ht="26.25" customHeight="1">
      <c r="B56" s="53"/>
      <c r="C56" s="55"/>
      <c r="D56" s="47"/>
      <c r="E56" s="47"/>
      <c r="F56" s="47"/>
      <c r="G56" s="47"/>
      <c r="H56" s="49"/>
      <c r="I56" s="51"/>
      <c r="K56" s="16"/>
    </row>
    <row r="57" spans="2:11" ht="12.75">
      <c r="B57" s="3" t="s">
        <v>38</v>
      </c>
      <c r="C57" s="4" t="s">
        <v>7</v>
      </c>
      <c r="D57" s="9"/>
      <c r="E57" s="9">
        <v>0</v>
      </c>
      <c r="F57" s="9">
        <v>15000</v>
      </c>
      <c r="G57" s="10">
        <v>0</v>
      </c>
      <c r="H57" s="10">
        <v>0</v>
      </c>
      <c r="I57" s="9">
        <f>G57+F57+E57+D57+H57</f>
        <v>15000</v>
      </c>
      <c r="K57" s="16"/>
    </row>
    <row r="58" spans="2:11" ht="12.75">
      <c r="B58" s="3" t="s">
        <v>39</v>
      </c>
      <c r="C58" s="5" t="s">
        <v>6</v>
      </c>
      <c r="D58" s="10">
        <v>0</v>
      </c>
      <c r="E58" s="9">
        <v>0</v>
      </c>
      <c r="F58" s="9">
        <v>0</v>
      </c>
      <c r="G58" s="9">
        <v>100000</v>
      </c>
      <c r="H58" s="10">
        <v>0</v>
      </c>
      <c r="I58" s="9">
        <f>G58+F58+E58+D58+H58</f>
        <v>100000</v>
      </c>
      <c r="K58" s="16"/>
    </row>
    <row r="59" spans="2:11" ht="12.75">
      <c r="B59" s="3" t="s">
        <v>40</v>
      </c>
      <c r="C59" s="5" t="s">
        <v>8</v>
      </c>
      <c r="D59" s="9">
        <v>0</v>
      </c>
      <c r="E59" s="9">
        <v>0</v>
      </c>
      <c r="F59" s="9">
        <v>4000</v>
      </c>
      <c r="G59" s="10">
        <v>0</v>
      </c>
      <c r="H59" s="10">
        <v>0</v>
      </c>
      <c r="I59" s="9">
        <f>G59+F59+E59+D59+H59</f>
        <v>4000</v>
      </c>
      <c r="K59" s="16"/>
    </row>
    <row r="60" spans="2:11" ht="12.75">
      <c r="B60" s="6"/>
      <c r="C60" s="7" t="s">
        <v>2</v>
      </c>
      <c r="D60" s="12">
        <f>SUM(D57:D59)</f>
        <v>0</v>
      </c>
      <c r="E60" s="12">
        <f>SUM(E57:E59)</f>
        <v>0</v>
      </c>
      <c r="F60" s="12">
        <f>SUM(F57:F59)</f>
        <v>19000</v>
      </c>
      <c r="G60" s="12">
        <f>SUM(G57:G59)</f>
        <v>100000</v>
      </c>
      <c r="H60" s="12">
        <v>0</v>
      </c>
      <c r="I60" s="11">
        <f>SUM(I57:I59)</f>
        <v>119000</v>
      </c>
      <c r="K60" s="16"/>
    </row>
    <row r="61" spans="2:11" ht="12.75">
      <c r="B61" s="52" t="s">
        <v>41</v>
      </c>
      <c r="C61" s="54" t="s">
        <v>176</v>
      </c>
      <c r="D61" s="46">
        <v>2006</v>
      </c>
      <c r="E61" s="46">
        <v>2007</v>
      </c>
      <c r="F61" s="46">
        <v>2008</v>
      </c>
      <c r="G61" s="46">
        <v>2009</v>
      </c>
      <c r="H61" s="48">
        <v>2010</v>
      </c>
      <c r="I61" s="50" t="s">
        <v>2</v>
      </c>
      <c r="K61" s="16"/>
    </row>
    <row r="62" spans="2:11" ht="12.75">
      <c r="B62" s="53"/>
      <c r="C62" s="55"/>
      <c r="D62" s="47"/>
      <c r="E62" s="47"/>
      <c r="F62" s="47"/>
      <c r="G62" s="47"/>
      <c r="H62" s="49"/>
      <c r="I62" s="51"/>
      <c r="K62" s="16"/>
    </row>
    <row r="63" spans="2:11" ht="12.75">
      <c r="B63" s="3" t="s">
        <v>42</v>
      </c>
      <c r="C63" s="4" t="s">
        <v>7</v>
      </c>
      <c r="D63" s="9"/>
      <c r="E63" s="9">
        <v>0</v>
      </c>
      <c r="F63" s="9">
        <v>15000</v>
      </c>
      <c r="G63" s="10">
        <v>0</v>
      </c>
      <c r="H63" s="10">
        <v>0</v>
      </c>
      <c r="I63" s="9">
        <f>G63+F63+E63+D63+H63</f>
        <v>15000</v>
      </c>
      <c r="K63" s="16"/>
    </row>
    <row r="64" spans="2:11" ht="12.75">
      <c r="B64" s="3" t="s">
        <v>43</v>
      </c>
      <c r="C64" s="5" t="s">
        <v>6</v>
      </c>
      <c r="D64" s="10">
        <v>0</v>
      </c>
      <c r="E64" s="9">
        <v>0</v>
      </c>
      <c r="F64" s="9">
        <v>0</v>
      </c>
      <c r="G64" s="9">
        <v>250000</v>
      </c>
      <c r="H64" s="10">
        <v>0</v>
      </c>
      <c r="I64" s="9">
        <f>G64+F64+E64+D64+H64</f>
        <v>250000</v>
      </c>
      <c r="K64" s="16"/>
    </row>
    <row r="65" spans="2:11" ht="12.75">
      <c r="B65" s="3" t="s">
        <v>44</v>
      </c>
      <c r="C65" s="5" t="s">
        <v>8</v>
      </c>
      <c r="D65" s="9">
        <v>0</v>
      </c>
      <c r="E65" s="9">
        <v>0</v>
      </c>
      <c r="F65" s="9">
        <v>4000</v>
      </c>
      <c r="G65" s="10">
        <v>0</v>
      </c>
      <c r="H65" s="10">
        <v>0</v>
      </c>
      <c r="I65" s="9">
        <f>G65+F65+E65+D65+H65</f>
        <v>4000</v>
      </c>
      <c r="K65" s="16"/>
    </row>
    <row r="66" spans="2:11" ht="12.75">
      <c r="B66" s="6"/>
      <c r="C66" s="7" t="s">
        <v>2</v>
      </c>
      <c r="D66" s="12">
        <f>SUM(D63:D65)</f>
        <v>0</v>
      </c>
      <c r="E66" s="12">
        <f>SUM(E63:E65)</f>
        <v>0</v>
      </c>
      <c r="F66" s="12">
        <f>SUM(F63:F65)</f>
        <v>19000</v>
      </c>
      <c r="G66" s="12">
        <f>SUM(G63:G65)</f>
        <v>250000</v>
      </c>
      <c r="H66" s="12">
        <v>0</v>
      </c>
      <c r="I66" s="11">
        <f>SUM(I63:I65)</f>
        <v>269000</v>
      </c>
      <c r="K66" s="16"/>
    </row>
    <row r="67" spans="2:11" ht="12.75">
      <c r="B67" s="52" t="s">
        <v>48</v>
      </c>
      <c r="C67" s="54" t="s">
        <v>177</v>
      </c>
      <c r="D67" s="46">
        <v>2006</v>
      </c>
      <c r="E67" s="46">
        <v>2007</v>
      </c>
      <c r="F67" s="46">
        <v>2008</v>
      </c>
      <c r="G67" s="46">
        <v>2009</v>
      </c>
      <c r="H67" s="48">
        <v>2010</v>
      </c>
      <c r="I67" s="50" t="s">
        <v>2</v>
      </c>
      <c r="K67" s="16"/>
    </row>
    <row r="68" spans="2:11" ht="52.5" customHeight="1">
      <c r="B68" s="53"/>
      <c r="C68" s="55"/>
      <c r="D68" s="47"/>
      <c r="E68" s="47"/>
      <c r="F68" s="47"/>
      <c r="G68" s="47"/>
      <c r="H68" s="49"/>
      <c r="I68" s="51"/>
      <c r="K68" s="16"/>
    </row>
    <row r="69" spans="2:11" ht="12.75">
      <c r="B69" s="3" t="s">
        <v>49</v>
      </c>
      <c r="C69" s="4" t="s">
        <v>7</v>
      </c>
      <c r="D69" s="9">
        <v>18800</v>
      </c>
      <c r="E69" s="9">
        <v>0</v>
      </c>
      <c r="F69" s="9">
        <v>55000</v>
      </c>
      <c r="G69" s="10">
        <v>0</v>
      </c>
      <c r="H69" s="10">
        <v>0</v>
      </c>
      <c r="I69" s="9">
        <f>G69+F69+E69+D69+H69</f>
        <v>73800</v>
      </c>
      <c r="K69" s="16"/>
    </row>
    <row r="70" spans="2:11" ht="12.75">
      <c r="B70" s="3" t="s">
        <v>50</v>
      </c>
      <c r="C70" s="5" t="s">
        <v>6</v>
      </c>
      <c r="D70" s="10">
        <v>0</v>
      </c>
      <c r="E70" s="9">
        <v>0</v>
      </c>
      <c r="F70" s="9">
        <v>0</v>
      </c>
      <c r="G70" s="9">
        <v>4000000</v>
      </c>
      <c r="H70" s="9">
        <v>4000000</v>
      </c>
      <c r="I70" s="9">
        <f>G70+F70+E70+D70+H70</f>
        <v>8000000</v>
      </c>
      <c r="K70" s="16"/>
    </row>
    <row r="71" spans="2:11" ht="12.75">
      <c r="B71" s="3" t="s">
        <v>51</v>
      </c>
      <c r="C71" s="5" t="s">
        <v>8</v>
      </c>
      <c r="D71" s="10">
        <v>0</v>
      </c>
      <c r="E71" s="9">
        <v>0</v>
      </c>
      <c r="F71" s="9">
        <v>17000</v>
      </c>
      <c r="G71" s="9">
        <v>16000</v>
      </c>
      <c r="H71" s="9">
        <v>40000</v>
      </c>
      <c r="I71" s="9">
        <f>G71+F71+E71+D71+H71</f>
        <v>73000</v>
      </c>
      <c r="K71" s="16"/>
    </row>
    <row r="72" spans="2:11" ht="12.75">
      <c r="B72" s="3" t="s">
        <v>206</v>
      </c>
      <c r="C72" s="5" t="s">
        <v>131</v>
      </c>
      <c r="D72" s="10">
        <v>0</v>
      </c>
      <c r="E72" s="9">
        <v>0</v>
      </c>
      <c r="F72" s="9">
        <v>1000000</v>
      </c>
      <c r="G72" s="9">
        <v>2000000</v>
      </c>
      <c r="H72" s="9">
        <v>3500000</v>
      </c>
      <c r="I72" s="9">
        <f>G72+F72+E72+D72+H72</f>
        <v>6500000</v>
      </c>
      <c r="K72" s="16"/>
    </row>
    <row r="73" spans="2:11" ht="12.75">
      <c r="B73" s="6"/>
      <c r="C73" s="7" t="s">
        <v>2</v>
      </c>
      <c r="D73" s="12">
        <f>SUM(D69:D71)</f>
        <v>18800</v>
      </c>
      <c r="E73" s="12">
        <f>SUM(E69:E72)</f>
        <v>0</v>
      </c>
      <c r="F73" s="12">
        <f>SUM(F69:F72)</f>
        <v>1072000</v>
      </c>
      <c r="G73" s="12">
        <f>SUM(G69:G72)</f>
        <v>6016000</v>
      </c>
      <c r="H73" s="12">
        <f>SUM(H69:H72)</f>
        <v>7540000</v>
      </c>
      <c r="I73" s="11">
        <f>SUM(I69:I72)</f>
        <v>14646800</v>
      </c>
      <c r="K73" s="16"/>
    </row>
    <row r="74" spans="2:11" ht="12.75" customHeight="1">
      <c r="B74" s="52" t="s">
        <v>52</v>
      </c>
      <c r="C74" s="54" t="s">
        <v>132</v>
      </c>
      <c r="D74" s="46">
        <v>2006</v>
      </c>
      <c r="E74" s="46">
        <v>2007</v>
      </c>
      <c r="F74" s="46">
        <v>2008</v>
      </c>
      <c r="G74" s="46">
        <v>2009</v>
      </c>
      <c r="H74" s="48">
        <v>2010</v>
      </c>
      <c r="I74" s="50" t="s">
        <v>2</v>
      </c>
      <c r="K74" s="16"/>
    </row>
    <row r="75" spans="2:11" ht="30.75" customHeight="1">
      <c r="B75" s="53"/>
      <c r="C75" s="55"/>
      <c r="D75" s="47"/>
      <c r="E75" s="47"/>
      <c r="F75" s="47"/>
      <c r="G75" s="47"/>
      <c r="H75" s="49"/>
      <c r="I75" s="51"/>
      <c r="K75" s="16"/>
    </row>
    <row r="76" spans="2:11" ht="12.75">
      <c r="B76" s="3" t="s">
        <v>53</v>
      </c>
      <c r="C76" s="4" t="s">
        <v>7</v>
      </c>
      <c r="D76" s="9">
        <v>45987</v>
      </c>
      <c r="E76" s="9">
        <v>3000</v>
      </c>
      <c r="F76" s="10">
        <v>0</v>
      </c>
      <c r="G76" s="10">
        <v>0</v>
      </c>
      <c r="H76" s="10">
        <v>0</v>
      </c>
      <c r="I76" s="9">
        <f>D76+E76+F76+G76+H76</f>
        <v>48987</v>
      </c>
      <c r="K76" s="16"/>
    </row>
    <row r="77" spans="2:11" ht="12.75">
      <c r="B77" s="3" t="s">
        <v>54</v>
      </c>
      <c r="C77" s="5" t="s">
        <v>6</v>
      </c>
      <c r="D77" s="10">
        <v>0</v>
      </c>
      <c r="E77" s="10">
        <v>0</v>
      </c>
      <c r="F77" s="9">
        <v>3300000</v>
      </c>
      <c r="G77" s="10">
        <v>0</v>
      </c>
      <c r="H77" s="10">
        <v>0</v>
      </c>
      <c r="I77" s="9">
        <f>D77+E77+F77+G77+H77</f>
        <v>3300000</v>
      </c>
      <c r="K77" s="16"/>
    </row>
    <row r="78" spans="2:11" ht="12.75">
      <c r="B78" s="3" t="s">
        <v>55</v>
      </c>
      <c r="C78" s="5" t="s">
        <v>8</v>
      </c>
      <c r="D78" s="9">
        <v>10811</v>
      </c>
      <c r="E78" s="9">
        <v>16886</v>
      </c>
      <c r="F78" s="9">
        <v>30000</v>
      </c>
      <c r="G78" s="10">
        <v>0</v>
      </c>
      <c r="H78" s="10">
        <v>0</v>
      </c>
      <c r="I78" s="9">
        <f>D78+E78+F78+G78+H78</f>
        <v>57697</v>
      </c>
      <c r="K78" s="16">
        <f>57697-40811</f>
        <v>16886</v>
      </c>
    </row>
    <row r="79" spans="2:11" ht="12.75">
      <c r="B79" s="6"/>
      <c r="C79" s="7" t="s">
        <v>2</v>
      </c>
      <c r="D79" s="13">
        <f>SUM(D76:D78)</f>
        <v>56798</v>
      </c>
      <c r="E79" s="13">
        <f>SUM(E76:E78)</f>
        <v>19886</v>
      </c>
      <c r="F79" s="13">
        <f>SUM(F76:F78)</f>
        <v>3330000</v>
      </c>
      <c r="G79" s="13">
        <f>SUM(G76:G78)</f>
        <v>0</v>
      </c>
      <c r="H79" s="13">
        <v>0</v>
      </c>
      <c r="I79" s="1">
        <f>SUM(I76:I78)</f>
        <v>3406684</v>
      </c>
      <c r="K79" s="16"/>
    </row>
    <row r="80" spans="2:11" ht="12.75">
      <c r="B80" s="52" t="s">
        <v>56</v>
      </c>
      <c r="C80" s="54" t="s">
        <v>133</v>
      </c>
      <c r="D80" s="46">
        <v>2006</v>
      </c>
      <c r="E80" s="46">
        <v>2007</v>
      </c>
      <c r="F80" s="46">
        <v>2008</v>
      </c>
      <c r="G80" s="46">
        <v>2009</v>
      </c>
      <c r="H80" s="48">
        <v>2010</v>
      </c>
      <c r="I80" s="50" t="s">
        <v>2</v>
      </c>
      <c r="K80" s="16"/>
    </row>
    <row r="81" spans="2:11" ht="27.75" customHeight="1">
      <c r="B81" s="53"/>
      <c r="C81" s="55"/>
      <c r="D81" s="47"/>
      <c r="E81" s="47"/>
      <c r="F81" s="47"/>
      <c r="G81" s="47"/>
      <c r="H81" s="49"/>
      <c r="I81" s="51"/>
      <c r="K81" s="16"/>
    </row>
    <row r="82" spans="2:11" ht="12.75">
      <c r="B82" s="3" t="s">
        <v>57</v>
      </c>
      <c r="C82" s="4" t="s">
        <v>7</v>
      </c>
      <c r="D82" s="10">
        <v>60370</v>
      </c>
      <c r="E82" s="9">
        <v>0</v>
      </c>
      <c r="F82" s="10">
        <v>0</v>
      </c>
      <c r="G82" s="10">
        <v>0</v>
      </c>
      <c r="H82" s="10">
        <v>0</v>
      </c>
      <c r="I82" s="9">
        <f>G82+F82+E82+D82+H82</f>
        <v>60370</v>
      </c>
      <c r="K82" s="16"/>
    </row>
    <row r="83" spans="2:11" ht="12.75">
      <c r="B83" s="3" t="s">
        <v>58</v>
      </c>
      <c r="C83" s="5" t="s">
        <v>6</v>
      </c>
      <c r="D83" s="10">
        <v>26000</v>
      </c>
      <c r="E83" s="10">
        <v>0</v>
      </c>
      <c r="F83" s="9">
        <v>3800000</v>
      </c>
      <c r="G83" s="10">
        <v>0</v>
      </c>
      <c r="H83" s="10">
        <v>0</v>
      </c>
      <c r="I83" s="9">
        <f>G83+F83+E83+D83+H83</f>
        <v>3826000</v>
      </c>
      <c r="K83" s="16"/>
    </row>
    <row r="84" spans="2:11" ht="12.75">
      <c r="B84" s="3" t="s">
        <v>59</v>
      </c>
      <c r="C84" s="5" t="s">
        <v>8</v>
      </c>
      <c r="D84" s="10">
        <v>532</v>
      </c>
      <c r="E84" s="9">
        <v>1000</v>
      </c>
      <c r="F84" s="9">
        <v>13500</v>
      </c>
      <c r="G84" s="10">
        <v>0</v>
      </c>
      <c r="H84" s="10">
        <v>0</v>
      </c>
      <c r="I84" s="9">
        <f>G84+F84+E84+D84+H84</f>
        <v>15032</v>
      </c>
      <c r="K84" s="16"/>
    </row>
    <row r="85" spans="2:11" ht="12.75">
      <c r="B85" s="6"/>
      <c r="C85" s="7" t="s">
        <v>2</v>
      </c>
      <c r="D85" s="13">
        <f>SUM(D82:D84)</f>
        <v>86902</v>
      </c>
      <c r="E85" s="13">
        <f>SUM(E82:E84)</f>
        <v>1000</v>
      </c>
      <c r="F85" s="13">
        <f>SUM(F82:F84)</f>
        <v>3813500</v>
      </c>
      <c r="G85" s="13">
        <f>SUM(G82:G84)</f>
        <v>0</v>
      </c>
      <c r="H85" s="13">
        <v>0</v>
      </c>
      <c r="I85" s="1">
        <f>SUM(I82:I84)</f>
        <v>3901402</v>
      </c>
      <c r="K85" s="16"/>
    </row>
    <row r="86" spans="2:11" ht="12.75">
      <c r="B86" s="52" t="s">
        <v>60</v>
      </c>
      <c r="C86" s="54" t="s">
        <v>72</v>
      </c>
      <c r="D86" s="46">
        <v>2006</v>
      </c>
      <c r="E86" s="46">
        <v>2007</v>
      </c>
      <c r="F86" s="46">
        <v>2008</v>
      </c>
      <c r="G86" s="46">
        <v>2009</v>
      </c>
      <c r="H86" s="48">
        <v>2010</v>
      </c>
      <c r="I86" s="50" t="s">
        <v>2</v>
      </c>
      <c r="K86" s="16"/>
    </row>
    <row r="87" spans="2:11" ht="12.75">
      <c r="B87" s="53"/>
      <c r="C87" s="55"/>
      <c r="D87" s="47"/>
      <c r="E87" s="47"/>
      <c r="F87" s="47"/>
      <c r="G87" s="47"/>
      <c r="H87" s="49"/>
      <c r="I87" s="51"/>
      <c r="K87" s="16"/>
    </row>
    <row r="88" spans="2:11" ht="24">
      <c r="B88" s="3" t="s">
        <v>61</v>
      </c>
      <c r="C88" s="14" t="s">
        <v>108</v>
      </c>
      <c r="D88" s="9">
        <v>6100</v>
      </c>
      <c r="E88" s="9">
        <v>30000</v>
      </c>
      <c r="F88" s="9">
        <v>35000</v>
      </c>
      <c r="G88" s="10">
        <v>0</v>
      </c>
      <c r="H88" s="10">
        <v>0</v>
      </c>
      <c r="I88" s="9">
        <f>G88+F88+E88+D88+H88</f>
        <v>71100</v>
      </c>
      <c r="K88" s="16"/>
    </row>
    <row r="89" spans="2:11" ht="12.75">
      <c r="B89" s="3" t="s">
        <v>62</v>
      </c>
      <c r="C89" s="14" t="s">
        <v>112</v>
      </c>
      <c r="D89" s="9">
        <v>0</v>
      </c>
      <c r="E89" s="9">
        <v>1115000</v>
      </c>
      <c r="F89" s="9">
        <v>0</v>
      </c>
      <c r="G89" s="10">
        <v>0</v>
      </c>
      <c r="H89" s="10">
        <v>0</v>
      </c>
      <c r="I89" s="9">
        <f>G89+F89+E89+D89+H89</f>
        <v>1115000</v>
      </c>
      <c r="K89" s="16"/>
    </row>
    <row r="90" spans="2:11" ht="12.75">
      <c r="B90" s="3" t="s">
        <v>63</v>
      </c>
      <c r="C90" s="5" t="s">
        <v>6</v>
      </c>
      <c r="D90" s="10">
        <v>0</v>
      </c>
      <c r="E90" s="10">
        <v>0</v>
      </c>
      <c r="F90" s="10">
        <v>0</v>
      </c>
      <c r="G90" s="9">
        <v>3700000</v>
      </c>
      <c r="H90" s="9">
        <v>0</v>
      </c>
      <c r="I90" s="9">
        <f>G90+F90+E90+D90+H90</f>
        <v>3700000</v>
      </c>
      <c r="K90" s="16"/>
    </row>
    <row r="91" spans="2:11" ht="12.75">
      <c r="B91" s="3" t="s">
        <v>207</v>
      </c>
      <c r="C91" s="5" t="s">
        <v>8</v>
      </c>
      <c r="D91" s="10">
        <v>0</v>
      </c>
      <c r="E91" s="9">
        <v>0</v>
      </c>
      <c r="F91" s="9">
        <v>2000</v>
      </c>
      <c r="G91" s="9">
        <v>25000</v>
      </c>
      <c r="H91" s="9">
        <v>0</v>
      </c>
      <c r="I91" s="9">
        <f>G91+F91+E91+D91+H91</f>
        <v>27000</v>
      </c>
      <c r="K91" s="16"/>
    </row>
    <row r="92" spans="2:11" ht="12.75">
      <c r="B92" s="6"/>
      <c r="C92" s="7" t="s">
        <v>2</v>
      </c>
      <c r="D92" s="13">
        <f>SUM(D88:D91)</f>
        <v>6100</v>
      </c>
      <c r="E92" s="13">
        <f>SUM(E88:E91)</f>
        <v>1145000</v>
      </c>
      <c r="F92" s="13">
        <f>SUM(F88:F91)</f>
        <v>37000</v>
      </c>
      <c r="G92" s="13">
        <f>SUM(G88:G91)</f>
        <v>3725000</v>
      </c>
      <c r="H92" s="13">
        <v>0</v>
      </c>
      <c r="I92" s="1">
        <f>SUM(I88:I91)</f>
        <v>4913100</v>
      </c>
      <c r="K92" s="16"/>
    </row>
    <row r="93" spans="2:11" ht="12.75">
      <c r="B93" s="52" t="s">
        <v>64</v>
      </c>
      <c r="C93" s="54" t="s">
        <v>134</v>
      </c>
      <c r="D93" s="46">
        <v>2006</v>
      </c>
      <c r="E93" s="46">
        <v>2007</v>
      </c>
      <c r="F93" s="46">
        <v>2008</v>
      </c>
      <c r="G93" s="46">
        <v>2009</v>
      </c>
      <c r="H93" s="48">
        <v>2010</v>
      </c>
      <c r="I93" s="50" t="s">
        <v>2</v>
      </c>
      <c r="K93" s="16"/>
    </row>
    <row r="94" spans="2:11" ht="41.25" customHeight="1">
      <c r="B94" s="53"/>
      <c r="C94" s="55"/>
      <c r="D94" s="47"/>
      <c r="E94" s="47"/>
      <c r="F94" s="47"/>
      <c r="G94" s="47"/>
      <c r="H94" s="49"/>
      <c r="I94" s="51"/>
      <c r="K94" s="16"/>
    </row>
    <row r="95" spans="2:11" ht="12.75">
      <c r="B95" s="3" t="s">
        <v>65</v>
      </c>
      <c r="C95" s="4" t="s">
        <v>7</v>
      </c>
      <c r="D95" s="9">
        <v>30000</v>
      </c>
      <c r="E95" s="9">
        <v>40000</v>
      </c>
      <c r="F95" s="9">
        <v>20000</v>
      </c>
      <c r="G95" s="10">
        <v>0</v>
      </c>
      <c r="H95" s="10">
        <v>0</v>
      </c>
      <c r="I95" s="9">
        <f>G95+F95+E95+D95+H95</f>
        <v>90000</v>
      </c>
      <c r="K95" s="16"/>
    </row>
    <row r="96" spans="2:11" ht="12.75">
      <c r="B96" s="3" t="s">
        <v>66</v>
      </c>
      <c r="C96" s="5" t="s">
        <v>6</v>
      </c>
      <c r="D96" s="10">
        <v>0</v>
      </c>
      <c r="E96" s="10">
        <v>0</v>
      </c>
      <c r="F96" s="9">
        <v>5200000</v>
      </c>
      <c r="G96" s="10">
        <v>0</v>
      </c>
      <c r="H96" s="10">
        <v>0</v>
      </c>
      <c r="I96" s="9">
        <f>G96+F96+E96+D96+H96</f>
        <v>5200000</v>
      </c>
      <c r="K96" s="16"/>
    </row>
    <row r="97" spans="2:11" ht="12.75">
      <c r="B97" s="3" t="s">
        <v>67</v>
      </c>
      <c r="C97" s="5" t="s">
        <v>8</v>
      </c>
      <c r="D97" s="10">
        <v>0</v>
      </c>
      <c r="E97" s="10">
        <v>0</v>
      </c>
      <c r="F97" s="9">
        <v>38000</v>
      </c>
      <c r="G97" s="10">
        <v>0</v>
      </c>
      <c r="H97" s="10">
        <v>0</v>
      </c>
      <c r="I97" s="9">
        <f>G97+F97+E97+D97+H97</f>
        <v>38000</v>
      </c>
      <c r="K97" s="16"/>
    </row>
    <row r="98" spans="2:11" ht="12.75">
      <c r="B98" s="6"/>
      <c r="C98" s="7" t="s">
        <v>2</v>
      </c>
      <c r="D98" s="12">
        <f>SUM(D95:D97)</f>
        <v>30000</v>
      </c>
      <c r="E98" s="12">
        <f>SUM(E95:E97)</f>
        <v>40000</v>
      </c>
      <c r="F98" s="12">
        <f>SUM(F95:F97)</f>
        <v>5258000</v>
      </c>
      <c r="G98" s="12">
        <f>SUM(G95:G97)</f>
        <v>0</v>
      </c>
      <c r="H98" s="12">
        <v>0</v>
      </c>
      <c r="I98" s="11">
        <f>SUM(I95:I97)</f>
        <v>5328000</v>
      </c>
      <c r="K98" s="16"/>
    </row>
    <row r="99" spans="2:11" ht="12.75">
      <c r="B99" s="52" t="s">
        <v>68</v>
      </c>
      <c r="C99" s="54" t="s">
        <v>135</v>
      </c>
      <c r="D99" s="46">
        <v>2006</v>
      </c>
      <c r="E99" s="46">
        <v>2007</v>
      </c>
      <c r="F99" s="46">
        <v>2008</v>
      </c>
      <c r="G99" s="46">
        <v>2009</v>
      </c>
      <c r="H99" s="48">
        <v>2010</v>
      </c>
      <c r="I99" s="50" t="s">
        <v>2</v>
      </c>
      <c r="K99" s="16"/>
    </row>
    <row r="100" spans="2:11" ht="33" customHeight="1">
      <c r="B100" s="53"/>
      <c r="C100" s="55"/>
      <c r="D100" s="47"/>
      <c r="E100" s="47"/>
      <c r="F100" s="47"/>
      <c r="G100" s="47"/>
      <c r="H100" s="49"/>
      <c r="I100" s="51"/>
      <c r="K100" s="16"/>
    </row>
    <row r="101" spans="2:11" ht="12.75">
      <c r="B101" s="3" t="s">
        <v>69</v>
      </c>
      <c r="C101" s="4" t="s">
        <v>7</v>
      </c>
      <c r="D101" s="9">
        <v>0</v>
      </c>
      <c r="E101" s="9">
        <v>0</v>
      </c>
      <c r="F101" s="9">
        <v>60000</v>
      </c>
      <c r="G101" s="10">
        <v>0</v>
      </c>
      <c r="H101" s="10">
        <v>0</v>
      </c>
      <c r="I101" s="9">
        <f>G101+F101+E101+D101+H101</f>
        <v>60000</v>
      </c>
      <c r="K101" s="16"/>
    </row>
    <row r="102" spans="2:11" ht="12.75">
      <c r="B102" s="3" t="s">
        <v>70</v>
      </c>
      <c r="C102" s="5" t="s">
        <v>6</v>
      </c>
      <c r="D102" s="10">
        <v>0</v>
      </c>
      <c r="E102" s="10">
        <v>0</v>
      </c>
      <c r="F102" s="9">
        <v>0</v>
      </c>
      <c r="G102" s="9">
        <v>3000000</v>
      </c>
      <c r="H102" s="9">
        <v>1500000</v>
      </c>
      <c r="I102" s="9">
        <f>G102+F102+E102+D102+H102</f>
        <v>4500000</v>
      </c>
      <c r="K102" s="16"/>
    </row>
    <row r="103" spans="2:11" ht="12.75">
      <c r="B103" s="3" t="s">
        <v>71</v>
      </c>
      <c r="C103" s="5" t="s">
        <v>8</v>
      </c>
      <c r="D103" s="10">
        <v>0</v>
      </c>
      <c r="E103" s="10">
        <v>0</v>
      </c>
      <c r="F103" s="9">
        <v>20000</v>
      </c>
      <c r="G103" s="10">
        <v>0</v>
      </c>
      <c r="H103" s="10">
        <v>0</v>
      </c>
      <c r="I103" s="9">
        <f>G103+F103+E103+D103+H103</f>
        <v>20000</v>
      </c>
      <c r="K103" s="16"/>
    </row>
    <row r="104" spans="2:11" ht="12.75">
      <c r="B104" s="6"/>
      <c r="C104" s="7" t="s">
        <v>2</v>
      </c>
      <c r="D104" s="12">
        <f aca="true" t="shared" si="4" ref="D104:I104">SUM(D101:D103)</f>
        <v>0</v>
      </c>
      <c r="E104" s="12">
        <f t="shared" si="4"/>
        <v>0</v>
      </c>
      <c r="F104" s="12">
        <f t="shared" si="4"/>
        <v>80000</v>
      </c>
      <c r="G104" s="12">
        <f t="shared" si="4"/>
        <v>3000000</v>
      </c>
      <c r="H104" s="12">
        <f t="shared" si="4"/>
        <v>1500000</v>
      </c>
      <c r="I104" s="11">
        <f t="shared" si="4"/>
        <v>4580000</v>
      </c>
      <c r="K104" s="16"/>
    </row>
    <row r="105" spans="2:11" ht="12.75">
      <c r="B105" s="58" t="s">
        <v>145</v>
      </c>
      <c r="C105" s="59"/>
      <c r="D105" s="12"/>
      <c r="E105" s="12"/>
      <c r="F105" s="12"/>
      <c r="G105" s="12"/>
      <c r="H105" s="23"/>
      <c r="I105" s="11"/>
      <c r="K105" s="16"/>
    </row>
    <row r="106" spans="2:11" ht="12.75">
      <c r="B106" s="52" t="s">
        <v>73</v>
      </c>
      <c r="C106" s="54" t="s">
        <v>105</v>
      </c>
      <c r="D106" s="46">
        <v>2006</v>
      </c>
      <c r="E106" s="46">
        <v>2007</v>
      </c>
      <c r="F106" s="46">
        <v>2008</v>
      </c>
      <c r="G106" s="46">
        <v>2009</v>
      </c>
      <c r="H106" s="48">
        <v>2010</v>
      </c>
      <c r="I106" s="50" t="s">
        <v>2</v>
      </c>
      <c r="K106" s="16"/>
    </row>
    <row r="107" spans="2:11" ht="6.75" customHeight="1">
      <c r="B107" s="53"/>
      <c r="C107" s="55"/>
      <c r="D107" s="47"/>
      <c r="E107" s="47"/>
      <c r="F107" s="47"/>
      <c r="G107" s="47"/>
      <c r="H107" s="49"/>
      <c r="I107" s="51"/>
      <c r="K107" s="16"/>
    </row>
    <row r="108" spans="2:11" ht="12.75">
      <c r="B108" s="3" t="s">
        <v>74</v>
      </c>
      <c r="C108" s="4" t="s">
        <v>111</v>
      </c>
      <c r="D108" s="10">
        <v>0</v>
      </c>
      <c r="E108" s="9">
        <v>0</v>
      </c>
      <c r="F108" s="9">
        <v>90000</v>
      </c>
      <c r="G108" s="10">
        <v>0</v>
      </c>
      <c r="H108" s="10">
        <v>0</v>
      </c>
      <c r="I108" s="9">
        <f>G108+F108+E108+D108+H108</f>
        <v>90000</v>
      </c>
      <c r="K108" s="16"/>
    </row>
    <row r="109" spans="2:11" ht="12.75">
      <c r="B109" s="3" t="s">
        <v>75</v>
      </c>
      <c r="C109" s="4" t="s">
        <v>112</v>
      </c>
      <c r="D109" s="10">
        <v>0</v>
      </c>
      <c r="E109" s="9">
        <v>0</v>
      </c>
      <c r="F109" s="9">
        <v>200000</v>
      </c>
      <c r="G109" s="9">
        <v>200000</v>
      </c>
      <c r="H109" s="10">
        <v>0</v>
      </c>
      <c r="I109" s="9">
        <f>G109+F109+E109+D109+H109</f>
        <v>400000</v>
      </c>
      <c r="K109" s="16"/>
    </row>
    <row r="110" spans="2:11" ht="12.75">
      <c r="B110" s="3" t="s">
        <v>76</v>
      </c>
      <c r="C110" s="4" t="s">
        <v>7</v>
      </c>
      <c r="D110" s="10">
        <v>0</v>
      </c>
      <c r="E110" s="10">
        <v>0</v>
      </c>
      <c r="F110" s="9">
        <v>25000</v>
      </c>
      <c r="G110" s="9">
        <v>50000</v>
      </c>
      <c r="H110" s="10">
        <v>0</v>
      </c>
      <c r="I110" s="9">
        <f>G110+F110+E110+D110+H110</f>
        <v>75000</v>
      </c>
      <c r="K110" s="16"/>
    </row>
    <row r="111" spans="2:11" ht="12.75">
      <c r="B111" s="3" t="s">
        <v>109</v>
      </c>
      <c r="C111" s="5" t="s">
        <v>6</v>
      </c>
      <c r="D111" s="10">
        <v>0</v>
      </c>
      <c r="E111" s="10">
        <v>0</v>
      </c>
      <c r="F111" s="9">
        <v>0</v>
      </c>
      <c r="G111" s="9">
        <v>1000000</v>
      </c>
      <c r="H111" s="9">
        <v>2000000</v>
      </c>
      <c r="I111" s="9">
        <f>G111+F111+E111+D111+H111</f>
        <v>3000000</v>
      </c>
      <c r="K111" s="16"/>
    </row>
    <row r="112" spans="2:11" ht="12.75">
      <c r="B112" s="3" t="s">
        <v>110</v>
      </c>
      <c r="C112" s="5" t="s">
        <v>8</v>
      </c>
      <c r="D112" s="10">
        <v>2000</v>
      </c>
      <c r="E112" s="9">
        <v>0</v>
      </c>
      <c r="F112" s="9">
        <v>28000</v>
      </c>
      <c r="G112" s="9">
        <v>20000</v>
      </c>
      <c r="H112" s="9">
        <v>20000</v>
      </c>
      <c r="I112" s="9">
        <f>G112+F112+E112+D112+H112</f>
        <v>70000</v>
      </c>
      <c r="K112" s="16"/>
    </row>
    <row r="113" spans="2:11" ht="20.25" customHeight="1">
      <c r="B113" s="6"/>
      <c r="C113" s="7" t="s">
        <v>2</v>
      </c>
      <c r="D113" s="13">
        <f aca="true" t="shared" si="5" ref="D113:I113">SUM(D108:D112)</f>
        <v>2000</v>
      </c>
      <c r="E113" s="13">
        <f t="shared" si="5"/>
        <v>0</v>
      </c>
      <c r="F113" s="13">
        <f t="shared" si="5"/>
        <v>343000</v>
      </c>
      <c r="G113" s="13">
        <f t="shared" si="5"/>
        <v>1270000</v>
      </c>
      <c r="H113" s="13">
        <f t="shared" si="5"/>
        <v>2020000</v>
      </c>
      <c r="I113" s="1">
        <f t="shared" si="5"/>
        <v>3635000</v>
      </c>
      <c r="K113" s="16"/>
    </row>
    <row r="114" spans="2:11" ht="17.25" customHeight="1">
      <c r="B114" s="52" t="s">
        <v>77</v>
      </c>
      <c r="C114" s="54" t="s">
        <v>140</v>
      </c>
      <c r="D114" s="46">
        <v>2006</v>
      </c>
      <c r="E114" s="46">
        <v>2007</v>
      </c>
      <c r="F114" s="46">
        <v>2008</v>
      </c>
      <c r="G114" s="46">
        <v>2009</v>
      </c>
      <c r="H114" s="48">
        <v>2010</v>
      </c>
      <c r="I114" s="50" t="s">
        <v>2</v>
      </c>
      <c r="K114" s="16"/>
    </row>
    <row r="115" spans="2:11" ht="12.75" hidden="1">
      <c r="B115" s="53"/>
      <c r="C115" s="55"/>
      <c r="D115" s="47"/>
      <c r="E115" s="47"/>
      <c r="F115" s="47"/>
      <c r="G115" s="47"/>
      <c r="H115" s="49"/>
      <c r="I115" s="51"/>
      <c r="K115" s="16"/>
    </row>
    <row r="116" spans="2:11" ht="12.75">
      <c r="B116" s="3" t="s">
        <v>78</v>
      </c>
      <c r="C116" s="4" t="s">
        <v>111</v>
      </c>
      <c r="D116" s="10">
        <v>0</v>
      </c>
      <c r="E116" s="9"/>
      <c r="F116" s="9">
        <v>90000</v>
      </c>
      <c r="G116" s="10">
        <v>0</v>
      </c>
      <c r="H116" s="10">
        <v>0</v>
      </c>
      <c r="I116" s="9">
        <f>G116+F116+E116+D116+H116</f>
        <v>90000</v>
      </c>
      <c r="K116" s="16"/>
    </row>
    <row r="117" spans="2:11" ht="12.75">
      <c r="B117" s="3" t="s">
        <v>79</v>
      </c>
      <c r="C117" s="4" t="s">
        <v>112</v>
      </c>
      <c r="D117" s="10">
        <v>0</v>
      </c>
      <c r="E117" s="9">
        <v>700000</v>
      </c>
      <c r="F117" s="9">
        <v>0</v>
      </c>
      <c r="G117" s="10">
        <v>0</v>
      </c>
      <c r="H117" s="10">
        <v>0</v>
      </c>
      <c r="I117" s="9">
        <f>G117+F117+E117+D117+H117</f>
        <v>700000</v>
      </c>
      <c r="K117" s="16"/>
    </row>
    <row r="118" spans="2:11" ht="12.75">
      <c r="B118" s="3" t="s">
        <v>80</v>
      </c>
      <c r="C118" s="4" t="s">
        <v>7</v>
      </c>
      <c r="D118" s="10">
        <v>4525</v>
      </c>
      <c r="E118" s="10">
        <v>0</v>
      </c>
      <c r="F118" s="9">
        <v>60000</v>
      </c>
      <c r="G118" s="10">
        <v>0</v>
      </c>
      <c r="H118" s="10">
        <v>0</v>
      </c>
      <c r="I118" s="9">
        <f>G118+F118+E118+D118+H118</f>
        <v>64525</v>
      </c>
      <c r="K118" s="16"/>
    </row>
    <row r="119" spans="2:11" ht="12.75">
      <c r="B119" s="3" t="s">
        <v>113</v>
      </c>
      <c r="C119" s="5" t="s">
        <v>6</v>
      </c>
      <c r="D119" s="10">
        <v>0</v>
      </c>
      <c r="E119" s="10">
        <v>0</v>
      </c>
      <c r="F119" s="10">
        <v>1000000</v>
      </c>
      <c r="G119" s="9">
        <v>2500000</v>
      </c>
      <c r="H119" s="9">
        <v>0</v>
      </c>
      <c r="I119" s="9">
        <f>G119+F119+E119+D119+H119</f>
        <v>3500000</v>
      </c>
      <c r="K119" s="16"/>
    </row>
    <row r="120" spans="2:11" ht="12.75">
      <c r="B120" s="3" t="s">
        <v>114</v>
      </c>
      <c r="C120" s="5" t="s">
        <v>8</v>
      </c>
      <c r="D120" s="10">
        <v>2708</v>
      </c>
      <c r="E120" s="9">
        <v>3382</v>
      </c>
      <c r="F120" s="9">
        <v>20000</v>
      </c>
      <c r="G120" s="9">
        <v>21000</v>
      </c>
      <c r="H120" s="9">
        <v>0</v>
      </c>
      <c r="I120" s="9">
        <f>G120+F120+E120+D120+H120</f>
        <v>47090</v>
      </c>
      <c r="K120" s="16"/>
    </row>
    <row r="121" spans="2:11" ht="12.75">
      <c r="B121" s="6"/>
      <c r="C121" s="7" t="s">
        <v>2</v>
      </c>
      <c r="D121" s="13">
        <f aca="true" t="shared" si="6" ref="D121:I121">SUM(D116:D120)</f>
        <v>7233</v>
      </c>
      <c r="E121" s="13">
        <f t="shared" si="6"/>
        <v>703382</v>
      </c>
      <c r="F121" s="13">
        <f t="shared" si="6"/>
        <v>1170000</v>
      </c>
      <c r="G121" s="13">
        <f t="shared" si="6"/>
        <v>2521000</v>
      </c>
      <c r="H121" s="13">
        <f t="shared" si="6"/>
        <v>0</v>
      </c>
      <c r="I121" s="1">
        <f t="shared" si="6"/>
        <v>4401615</v>
      </c>
      <c r="K121" s="16"/>
    </row>
    <row r="122" spans="2:11" ht="12.75">
      <c r="B122" s="52" t="s">
        <v>81</v>
      </c>
      <c r="C122" s="54" t="s">
        <v>138</v>
      </c>
      <c r="D122" s="46">
        <v>2006</v>
      </c>
      <c r="E122" s="46">
        <v>2007</v>
      </c>
      <c r="F122" s="46">
        <v>2008</v>
      </c>
      <c r="G122" s="46">
        <v>2009</v>
      </c>
      <c r="H122" s="48">
        <v>2010</v>
      </c>
      <c r="I122" s="50" t="s">
        <v>2</v>
      </c>
      <c r="K122" s="16"/>
    </row>
    <row r="123" spans="2:11" ht="12.75">
      <c r="B123" s="53"/>
      <c r="C123" s="55"/>
      <c r="D123" s="47"/>
      <c r="E123" s="47"/>
      <c r="F123" s="47"/>
      <c r="G123" s="47"/>
      <c r="H123" s="49"/>
      <c r="I123" s="51"/>
      <c r="K123" s="16"/>
    </row>
    <row r="124" spans="2:11" ht="12.75">
      <c r="B124" s="3" t="s">
        <v>82</v>
      </c>
      <c r="C124" s="4" t="s">
        <v>139</v>
      </c>
      <c r="D124" s="9">
        <v>0</v>
      </c>
      <c r="E124" s="9">
        <v>0</v>
      </c>
      <c r="F124" s="9">
        <v>400000</v>
      </c>
      <c r="G124" s="10">
        <v>0</v>
      </c>
      <c r="H124" s="10">
        <v>0</v>
      </c>
      <c r="I124" s="9">
        <f aca="true" t="shared" si="7" ref="I124:I129">G124+F124+E124+D124+H124</f>
        <v>400000</v>
      </c>
      <c r="K124" s="16"/>
    </row>
    <row r="125" spans="2:11" ht="12.75">
      <c r="B125" s="3" t="s">
        <v>83</v>
      </c>
      <c r="C125" s="4" t="s">
        <v>115</v>
      </c>
      <c r="D125" s="10">
        <v>0</v>
      </c>
      <c r="E125" s="10">
        <v>0</v>
      </c>
      <c r="F125" s="9">
        <v>72000</v>
      </c>
      <c r="G125" s="10">
        <v>0</v>
      </c>
      <c r="H125" s="10">
        <v>0</v>
      </c>
      <c r="I125" s="9">
        <f t="shared" si="7"/>
        <v>72000</v>
      </c>
      <c r="K125" s="16"/>
    </row>
    <row r="126" spans="2:11" ht="12.75">
      <c r="B126" s="3" t="s">
        <v>84</v>
      </c>
      <c r="C126" s="14" t="s">
        <v>136</v>
      </c>
      <c r="D126" s="10">
        <v>0</v>
      </c>
      <c r="E126" s="9">
        <v>20000</v>
      </c>
      <c r="F126" s="9">
        <v>40000</v>
      </c>
      <c r="G126" s="10">
        <v>0</v>
      </c>
      <c r="H126" s="10">
        <v>0</v>
      </c>
      <c r="I126" s="9">
        <f t="shared" si="7"/>
        <v>60000</v>
      </c>
      <c r="K126" s="16"/>
    </row>
    <row r="127" spans="2:11" ht="12.75">
      <c r="B127" s="3" t="s">
        <v>116</v>
      </c>
      <c r="C127" s="5" t="s">
        <v>126</v>
      </c>
      <c r="D127" s="10">
        <v>0</v>
      </c>
      <c r="E127" s="10">
        <v>0</v>
      </c>
      <c r="F127" s="9">
        <v>3000000</v>
      </c>
      <c r="G127" s="9">
        <v>1500000</v>
      </c>
      <c r="H127" s="9">
        <v>0</v>
      </c>
      <c r="I127" s="9">
        <f t="shared" si="7"/>
        <v>4500000</v>
      </c>
      <c r="K127" s="16"/>
    </row>
    <row r="128" spans="2:11" ht="12.75">
      <c r="B128" s="3" t="s">
        <v>117</v>
      </c>
      <c r="C128" s="5" t="s">
        <v>137</v>
      </c>
      <c r="D128" s="10">
        <v>0</v>
      </c>
      <c r="E128" s="10">
        <v>0</v>
      </c>
      <c r="F128" s="9">
        <v>350000</v>
      </c>
      <c r="G128" s="9">
        <v>0</v>
      </c>
      <c r="H128" s="9">
        <v>0</v>
      </c>
      <c r="I128" s="9">
        <f t="shared" si="7"/>
        <v>350000</v>
      </c>
      <c r="K128" s="16"/>
    </row>
    <row r="129" spans="2:11" ht="12.75">
      <c r="B129" s="3" t="s">
        <v>127</v>
      </c>
      <c r="C129" s="5" t="s">
        <v>8</v>
      </c>
      <c r="D129" s="10">
        <v>1531</v>
      </c>
      <c r="E129" s="9">
        <v>25000</v>
      </c>
      <c r="F129" s="9">
        <v>3500</v>
      </c>
      <c r="G129" s="9">
        <v>39000</v>
      </c>
      <c r="H129" s="9">
        <v>0</v>
      </c>
      <c r="I129" s="9">
        <f t="shared" si="7"/>
        <v>69031</v>
      </c>
      <c r="K129" s="16"/>
    </row>
    <row r="130" spans="2:11" ht="12.75">
      <c r="B130" s="6"/>
      <c r="C130" s="7" t="s">
        <v>2</v>
      </c>
      <c r="D130" s="12">
        <f aca="true" t="shared" si="8" ref="D130:I130">SUM(D124:D129)</f>
        <v>1531</v>
      </c>
      <c r="E130" s="12">
        <f t="shared" si="8"/>
        <v>45000</v>
      </c>
      <c r="F130" s="12">
        <f t="shared" si="8"/>
        <v>3865500</v>
      </c>
      <c r="G130" s="12">
        <f t="shared" si="8"/>
        <v>1539000</v>
      </c>
      <c r="H130" s="12">
        <f t="shared" si="8"/>
        <v>0</v>
      </c>
      <c r="I130" s="11">
        <f t="shared" si="8"/>
        <v>5451031</v>
      </c>
      <c r="K130" s="16"/>
    </row>
    <row r="131" spans="2:11" ht="12.75">
      <c r="B131" s="52" t="s">
        <v>85</v>
      </c>
      <c r="C131" s="54" t="s">
        <v>141</v>
      </c>
      <c r="D131" s="46">
        <v>2006</v>
      </c>
      <c r="E131" s="46">
        <v>2007</v>
      </c>
      <c r="F131" s="46">
        <v>2008</v>
      </c>
      <c r="G131" s="46">
        <v>2009</v>
      </c>
      <c r="H131" s="48">
        <v>2010</v>
      </c>
      <c r="I131" s="50" t="s">
        <v>2</v>
      </c>
      <c r="K131" s="16"/>
    </row>
    <row r="132" spans="2:11" ht="4.5" customHeight="1">
      <c r="B132" s="53"/>
      <c r="C132" s="55"/>
      <c r="D132" s="47"/>
      <c r="E132" s="47"/>
      <c r="F132" s="47"/>
      <c r="G132" s="47"/>
      <c r="H132" s="49"/>
      <c r="I132" s="51"/>
      <c r="K132" s="16"/>
    </row>
    <row r="133" spans="2:11" ht="12.75">
      <c r="B133" s="3" t="s">
        <v>86</v>
      </c>
      <c r="C133" s="4" t="s">
        <v>142</v>
      </c>
      <c r="D133" s="10">
        <v>0</v>
      </c>
      <c r="E133" s="9">
        <v>0</v>
      </c>
      <c r="F133" s="9">
        <v>200000</v>
      </c>
      <c r="G133" s="10">
        <v>0</v>
      </c>
      <c r="H133" s="10">
        <v>0</v>
      </c>
      <c r="I133" s="9">
        <f>G133+F133+E133+D133+H133</f>
        <v>200000</v>
      </c>
      <c r="K133" s="16"/>
    </row>
    <row r="134" spans="2:11" ht="12.75">
      <c r="B134" s="3" t="s">
        <v>87</v>
      </c>
      <c r="C134" s="4" t="s">
        <v>115</v>
      </c>
      <c r="D134" s="10">
        <v>0</v>
      </c>
      <c r="E134" s="10">
        <v>0</v>
      </c>
      <c r="F134" s="9">
        <v>72000</v>
      </c>
      <c r="G134" s="10">
        <v>0</v>
      </c>
      <c r="H134" s="10">
        <v>0</v>
      </c>
      <c r="I134" s="9">
        <f>G134+F134+E134+D134+H134</f>
        <v>72000</v>
      </c>
      <c r="K134" s="16"/>
    </row>
    <row r="135" spans="2:11" ht="12.75">
      <c r="B135" s="3" t="s">
        <v>88</v>
      </c>
      <c r="C135" s="5" t="s">
        <v>6</v>
      </c>
      <c r="D135" s="10">
        <v>0</v>
      </c>
      <c r="E135" s="10">
        <v>0</v>
      </c>
      <c r="F135" s="9">
        <v>1000000</v>
      </c>
      <c r="G135" s="9">
        <v>1500000</v>
      </c>
      <c r="H135" s="9">
        <v>0</v>
      </c>
      <c r="I135" s="9">
        <f>G135+F135+E135+D135+H135</f>
        <v>2500000</v>
      </c>
      <c r="K135" s="16"/>
    </row>
    <row r="136" spans="2:11" ht="12.75">
      <c r="B136" s="3" t="s">
        <v>118</v>
      </c>
      <c r="C136" s="5" t="s">
        <v>8</v>
      </c>
      <c r="D136" s="10">
        <v>0</v>
      </c>
      <c r="E136" s="9">
        <v>2500</v>
      </c>
      <c r="F136" s="9">
        <v>3500</v>
      </c>
      <c r="G136" s="9">
        <v>18000</v>
      </c>
      <c r="H136" s="9">
        <v>0</v>
      </c>
      <c r="I136" s="9">
        <f>G136+F136+E136+D136+H136</f>
        <v>24000</v>
      </c>
      <c r="K136" s="16"/>
    </row>
    <row r="137" spans="2:11" ht="12.75">
      <c r="B137" s="6"/>
      <c r="C137" s="7" t="s">
        <v>2</v>
      </c>
      <c r="D137" s="13">
        <f aca="true" t="shared" si="9" ref="D137:I137">SUM(D133:D136)</f>
        <v>0</v>
      </c>
      <c r="E137" s="13">
        <f t="shared" si="9"/>
        <v>2500</v>
      </c>
      <c r="F137" s="13">
        <f t="shared" si="9"/>
        <v>1275500</v>
      </c>
      <c r="G137" s="13">
        <f t="shared" si="9"/>
        <v>1518000</v>
      </c>
      <c r="H137" s="13">
        <f t="shared" si="9"/>
        <v>0</v>
      </c>
      <c r="I137" s="1">
        <f t="shared" si="9"/>
        <v>2796000</v>
      </c>
      <c r="K137" s="16"/>
    </row>
    <row r="138" spans="2:11" ht="12.75">
      <c r="B138" s="52" t="s">
        <v>89</v>
      </c>
      <c r="C138" s="54" t="s">
        <v>143</v>
      </c>
      <c r="D138" s="46">
        <v>2006</v>
      </c>
      <c r="E138" s="46">
        <v>2007</v>
      </c>
      <c r="F138" s="46">
        <v>2008</v>
      </c>
      <c r="G138" s="46">
        <v>2009</v>
      </c>
      <c r="H138" s="48">
        <v>2010</v>
      </c>
      <c r="I138" s="50" t="s">
        <v>2</v>
      </c>
      <c r="K138" s="16"/>
    </row>
    <row r="139" spans="2:11" ht="6" customHeight="1">
      <c r="B139" s="53"/>
      <c r="C139" s="55"/>
      <c r="D139" s="47"/>
      <c r="E139" s="47"/>
      <c r="F139" s="47"/>
      <c r="G139" s="47"/>
      <c r="H139" s="49"/>
      <c r="I139" s="51"/>
      <c r="K139" s="16"/>
    </row>
    <row r="140" spans="2:11" ht="12.75">
      <c r="B140" s="3" t="s">
        <v>90</v>
      </c>
      <c r="C140" s="4" t="s">
        <v>111</v>
      </c>
      <c r="D140" s="10">
        <v>0</v>
      </c>
      <c r="E140" s="9">
        <v>90000</v>
      </c>
      <c r="F140" s="10">
        <v>0</v>
      </c>
      <c r="G140" s="10">
        <v>0</v>
      </c>
      <c r="H140" s="10">
        <v>0</v>
      </c>
      <c r="I140" s="9">
        <f>G140+F140+E140+D140+H140</f>
        <v>90000</v>
      </c>
      <c r="K140" s="16"/>
    </row>
    <row r="141" spans="2:11" ht="12.75">
      <c r="B141" s="3" t="s">
        <v>91</v>
      </c>
      <c r="C141" s="4" t="s">
        <v>115</v>
      </c>
      <c r="D141" s="10">
        <v>0</v>
      </c>
      <c r="E141" s="9">
        <v>24706</v>
      </c>
      <c r="F141" s="9">
        <v>72000</v>
      </c>
      <c r="G141" s="10">
        <v>0</v>
      </c>
      <c r="H141" s="10">
        <v>0</v>
      </c>
      <c r="I141" s="9">
        <f>G141+F141+E141+D141+H141</f>
        <v>96706</v>
      </c>
      <c r="K141" s="16"/>
    </row>
    <row r="142" spans="2:11" ht="12.75">
      <c r="B142" s="3" t="s">
        <v>92</v>
      </c>
      <c r="C142" s="14" t="s">
        <v>112</v>
      </c>
      <c r="D142" s="10">
        <v>0</v>
      </c>
      <c r="E142" s="9">
        <v>247500</v>
      </c>
      <c r="F142" s="9">
        <v>0</v>
      </c>
      <c r="G142" s="10">
        <v>0</v>
      </c>
      <c r="H142" s="10">
        <v>0</v>
      </c>
      <c r="I142" s="9">
        <f>G142+F142+E142+D142+H142</f>
        <v>247500</v>
      </c>
      <c r="K142" s="16"/>
    </row>
    <row r="143" spans="2:11" ht="12.75">
      <c r="B143" s="3" t="s">
        <v>119</v>
      </c>
      <c r="C143" s="5" t="s">
        <v>6</v>
      </c>
      <c r="D143" s="10">
        <v>0</v>
      </c>
      <c r="E143" s="10">
        <v>0</v>
      </c>
      <c r="F143" s="9">
        <v>2500000</v>
      </c>
      <c r="G143" s="9">
        <v>1000000</v>
      </c>
      <c r="H143" s="9">
        <v>0</v>
      </c>
      <c r="I143" s="9">
        <f>G143+F143+E143+D143+H143</f>
        <v>3500000</v>
      </c>
      <c r="K143" s="16"/>
    </row>
    <row r="144" spans="2:11" ht="12.75">
      <c r="B144" s="3" t="s">
        <v>120</v>
      </c>
      <c r="C144" s="5" t="s">
        <v>8</v>
      </c>
      <c r="D144" s="10">
        <v>3294</v>
      </c>
      <c r="E144" s="9">
        <v>1806</v>
      </c>
      <c r="F144" s="9">
        <v>15000</v>
      </c>
      <c r="G144" s="9">
        <v>20000</v>
      </c>
      <c r="H144" s="9">
        <v>0</v>
      </c>
      <c r="I144" s="9">
        <f>G144+F144+E144+D144+H144</f>
        <v>40100</v>
      </c>
      <c r="K144" s="16"/>
    </row>
    <row r="145" spans="2:11" ht="12.75">
      <c r="B145" s="6"/>
      <c r="C145" s="7" t="s">
        <v>2</v>
      </c>
      <c r="D145" s="13">
        <f aca="true" t="shared" si="10" ref="D145:I145">SUM(D140:D144)</f>
        <v>3294</v>
      </c>
      <c r="E145" s="13">
        <f t="shared" si="10"/>
        <v>364012</v>
      </c>
      <c r="F145" s="13">
        <f t="shared" si="10"/>
        <v>2587000</v>
      </c>
      <c r="G145" s="13">
        <f t="shared" si="10"/>
        <v>1020000</v>
      </c>
      <c r="H145" s="13">
        <f t="shared" si="10"/>
        <v>0</v>
      </c>
      <c r="I145" s="1">
        <f t="shared" si="10"/>
        <v>3974306</v>
      </c>
      <c r="K145" s="16"/>
    </row>
    <row r="146" spans="2:11" ht="12.75">
      <c r="B146" s="52" t="s">
        <v>93</v>
      </c>
      <c r="C146" s="54" t="s">
        <v>106</v>
      </c>
      <c r="D146" s="46">
        <v>2006</v>
      </c>
      <c r="E146" s="46">
        <v>2007</v>
      </c>
      <c r="F146" s="46">
        <v>2008</v>
      </c>
      <c r="G146" s="46">
        <v>2009</v>
      </c>
      <c r="H146" s="48">
        <v>2010</v>
      </c>
      <c r="I146" s="50" t="s">
        <v>2</v>
      </c>
      <c r="K146" s="16"/>
    </row>
    <row r="147" spans="2:11" ht="4.5" customHeight="1">
      <c r="B147" s="53"/>
      <c r="C147" s="55"/>
      <c r="D147" s="47"/>
      <c r="E147" s="47"/>
      <c r="F147" s="47"/>
      <c r="G147" s="47"/>
      <c r="H147" s="49"/>
      <c r="I147" s="51"/>
      <c r="K147" s="16"/>
    </row>
    <row r="148" spans="2:11" ht="12.75">
      <c r="B148" s="3" t="s">
        <v>94</v>
      </c>
      <c r="C148" s="4" t="s">
        <v>111</v>
      </c>
      <c r="D148" s="10">
        <v>0</v>
      </c>
      <c r="E148" s="9">
        <v>0</v>
      </c>
      <c r="F148" s="9">
        <v>90000</v>
      </c>
      <c r="G148" s="10">
        <v>0</v>
      </c>
      <c r="H148" s="10">
        <v>0</v>
      </c>
      <c r="I148" s="9">
        <f>G148+F148+E148+D148+H148</f>
        <v>90000</v>
      </c>
      <c r="K148" s="16"/>
    </row>
    <row r="149" spans="2:11" ht="12.75">
      <c r="B149" s="3" t="s">
        <v>95</v>
      </c>
      <c r="C149" s="4" t="s">
        <v>115</v>
      </c>
      <c r="D149" s="10">
        <v>0</v>
      </c>
      <c r="E149" s="10">
        <v>0</v>
      </c>
      <c r="F149" s="9">
        <v>4000</v>
      </c>
      <c r="G149" s="9">
        <v>70000</v>
      </c>
      <c r="H149" s="10">
        <v>0</v>
      </c>
      <c r="I149" s="9">
        <f>G149+F149+E149+D149+H149</f>
        <v>74000</v>
      </c>
      <c r="K149" s="16"/>
    </row>
    <row r="150" spans="2:11" ht="12.75">
      <c r="B150" s="3" t="s">
        <v>96</v>
      </c>
      <c r="C150" s="14" t="s">
        <v>112</v>
      </c>
      <c r="D150" s="10">
        <v>0</v>
      </c>
      <c r="E150" s="9">
        <v>0</v>
      </c>
      <c r="F150" s="9">
        <v>20000</v>
      </c>
      <c r="G150" s="9">
        <v>250000</v>
      </c>
      <c r="H150" s="10">
        <v>0</v>
      </c>
      <c r="I150" s="9">
        <f>G150+F150+E150+D150+H150</f>
        <v>270000</v>
      </c>
      <c r="K150" s="16"/>
    </row>
    <row r="151" spans="2:11" ht="12.75">
      <c r="B151" s="3" t="s">
        <v>121</v>
      </c>
      <c r="C151" s="5" t="s">
        <v>6</v>
      </c>
      <c r="D151" s="10">
        <v>0</v>
      </c>
      <c r="E151" s="10">
        <v>0</v>
      </c>
      <c r="F151" s="10">
        <v>0</v>
      </c>
      <c r="G151" s="9">
        <v>1000000</v>
      </c>
      <c r="H151" s="9">
        <v>2500000</v>
      </c>
      <c r="I151" s="9">
        <f>G151+F151+E151+D151+H151</f>
        <v>3500000</v>
      </c>
      <c r="K151" s="16"/>
    </row>
    <row r="152" spans="2:11" ht="12.75">
      <c r="B152" s="3" t="s">
        <v>122</v>
      </c>
      <c r="C152" s="5" t="s">
        <v>8</v>
      </c>
      <c r="D152" s="10">
        <v>0</v>
      </c>
      <c r="E152" s="9">
        <v>0</v>
      </c>
      <c r="F152" s="9">
        <v>3500</v>
      </c>
      <c r="G152" s="9">
        <v>20000</v>
      </c>
      <c r="H152" s="9">
        <v>20000</v>
      </c>
      <c r="I152" s="9">
        <f>G152+F152+E152+D152+H152</f>
        <v>43500</v>
      </c>
      <c r="K152" s="16"/>
    </row>
    <row r="153" spans="2:11" ht="12.75">
      <c r="B153" s="6"/>
      <c r="C153" s="7" t="s">
        <v>2</v>
      </c>
      <c r="D153" s="13">
        <f aca="true" t="shared" si="11" ref="D153:I153">SUM(D148:D152)</f>
        <v>0</v>
      </c>
      <c r="E153" s="13">
        <f t="shared" si="11"/>
        <v>0</v>
      </c>
      <c r="F153" s="13">
        <f t="shared" si="11"/>
        <v>117500</v>
      </c>
      <c r="G153" s="13">
        <f t="shared" si="11"/>
        <v>1340000</v>
      </c>
      <c r="H153" s="13">
        <f t="shared" si="11"/>
        <v>2520000</v>
      </c>
      <c r="I153" s="1">
        <f t="shared" si="11"/>
        <v>3977500</v>
      </c>
      <c r="K153" s="16"/>
    </row>
    <row r="154" spans="2:11" ht="12.75">
      <c r="B154" s="52" t="s">
        <v>97</v>
      </c>
      <c r="C154" s="54" t="s">
        <v>107</v>
      </c>
      <c r="D154" s="46">
        <v>2006</v>
      </c>
      <c r="E154" s="46">
        <v>2007</v>
      </c>
      <c r="F154" s="46">
        <v>2008</v>
      </c>
      <c r="G154" s="46">
        <v>2009</v>
      </c>
      <c r="H154" s="48">
        <v>2010</v>
      </c>
      <c r="I154" s="50" t="s">
        <v>2</v>
      </c>
      <c r="K154" s="16"/>
    </row>
    <row r="155" spans="2:11" ht="5.25" customHeight="1">
      <c r="B155" s="53"/>
      <c r="C155" s="55"/>
      <c r="D155" s="47"/>
      <c r="E155" s="47"/>
      <c r="F155" s="47"/>
      <c r="G155" s="47"/>
      <c r="H155" s="49"/>
      <c r="I155" s="51"/>
      <c r="K155" s="16"/>
    </row>
    <row r="156" spans="2:11" ht="12.75">
      <c r="B156" s="3" t="s">
        <v>98</v>
      </c>
      <c r="C156" s="4" t="s">
        <v>111</v>
      </c>
      <c r="D156" s="10">
        <v>0</v>
      </c>
      <c r="E156" s="9">
        <v>0</v>
      </c>
      <c r="F156" s="10">
        <v>90000</v>
      </c>
      <c r="G156" s="9">
        <v>0</v>
      </c>
      <c r="H156" s="10">
        <v>0</v>
      </c>
      <c r="I156" s="10">
        <f>G156+F156+E156+D156</f>
        <v>90000</v>
      </c>
      <c r="K156" s="16"/>
    </row>
    <row r="157" spans="2:11" ht="12.75">
      <c r="B157" s="3" t="s">
        <v>99</v>
      </c>
      <c r="C157" s="4" t="s">
        <v>115</v>
      </c>
      <c r="D157" s="10">
        <v>0</v>
      </c>
      <c r="E157" s="10">
        <v>0</v>
      </c>
      <c r="F157" s="9">
        <v>30000</v>
      </c>
      <c r="G157" s="9">
        <v>30000</v>
      </c>
      <c r="H157" s="10">
        <v>0</v>
      </c>
      <c r="I157" s="10">
        <f>G157+F157+E157+D157</f>
        <v>60000</v>
      </c>
      <c r="K157" s="16"/>
    </row>
    <row r="158" spans="2:11" ht="12.75">
      <c r="B158" s="3" t="s">
        <v>100</v>
      </c>
      <c r="C158" s="14" t="s">
        <v>112</v>
      </c>
      <c r="D158" s="10">
        <v>0</v>
      </c>
      <c r="E158" s="9">
        <v>0</v>
      </c>
      <c r="F158" s="9">
        <v>160000</v>
      </c>
      <c r="G158" s="9">
        <v>300000</v>
      </c>
      <c r="H158" s="10">
        <v>0</v>
      </c>
      <c r="I158" s="10">
        <f>G158+F158+E158+D158</f>
        <v>460000</v>
      </c>
      <c r="K158" s="16"/>
    </row>
    <row r="159" spans="2:11" ht="12.75">
      <c r="B159" s="3" t="s">
        <v>123</v>
      </c>
      <c r="C159" s="5" t="s">
        <v>6</v>
      </c>
      <c r="D159" s="10">
        <v>0</v>
      </c>
      <c r="E159" s="10">
        <v>0</v>
      </c>
      <c r="F159" s="10">
        <v>0</v>
      </c>
      <c r="G159" s="9">
        <v>3000000</v>
      </c>
      <c r="H159" s="9">
        <v>0</v>
      </c>
      <c r="I159" s="10">
        <f>G159+F159+E159+D159</f>
        <v>3000000</v>
      </c>
      <c r="K159" s="16"/>
    </row>
    <row r="160" spans="2:11" ht="12.75">
      <c r="B160" s="3" t="s">
        <v>208</v>
      </c>
      <c r="C160" s="5" t="s">
        <v>8</v>
      </c>
      <c r="D160" s="9">
        <v>4904</v>
      </c>
      <c r="E160" s="9">
        <v>0</v>
      </c>
      <c r="F160" s="9">
        <v>7000</v>
      </c>
      <c r="G160" s="9">
        <v>40000</v>
      </c>
      <c r="H160" s="9">
        <v>0</v>
      </c>
      <c r="I160" s="10">
        <f>G160+F160+E160+D160</f>
        <v>51904</v>
      </c>
      <c r="K160" s="16"/>
    </row>
    <row r="161" spans="2:11" ht="12.75">
      <c r="B161" s="6"/>
      <c r="C161" s="7" t="s">
        <v>2</v>
      </c>
      <c r="D161" s="13">
        <f aca="true" t="shared" si="12" ref="D161:I161">SUM(D156:D160)</f>
        <v>4904</v>
      </c>
      <c r="E161" s="13">
        <f t="shared" si="12"/>
        <v>0</v>
      </c>
      <c r="F161" s="13">
        <f t="shared" si="12"/>
        <v>287000</v>
      </c>
      <c r="G161" s="13">
        <f t="shared" si="12"/>
        <v>3370000</v>
      </c>
      <c r="H161" s="13">
        <f t="shared" si="12"/>
        <v>0</v>
      </c>
      <c r="I161" s="1">
        <f t="shared" si="12"/>
        <v>3661904</v>
      </c>
      <c r="K161" s="16"/>
    </row>
    <row r="162" spans="2:11" ht="12.75" customHeight="1">
      <c r="B162" s="52" t="s">
        <v>101</v>
      </c>
      <c r="C162" s="54" t="s">
        <v>146</v>
      </c>
      <c r="D162" s="46">
        <v>2006</v>
      </c>
      <c r="E162" s="46">
        <v>2007</v>
      </c>
      <c r="F162" s="46">
        <v>2008</v>
      </c>
      <c r="G162" s="46">
        <v>2009</v>
      </c>
      <c r="H162" s="48">
        <v>2010</v>
      </c>
      <c r="I162" s="50" t="s">
        <v>2</v>
      </c>
      <c r="K162" s="16"/>
    </row>
    <row r="163" spans="2:11" ht="3" customHeight="1">
      <c r="B163" s="53"/>
      <c r="C163" s="55"/>
      <c r="D163" s="47"/>
      <c r="E163" s="47"/>
      <c r="F163" s="47"/>
      <c r="G163" s="47"/>
      <c r="H163" s="49"/>
      <c r="I163" s="51"/>
      <c r="K163" s="16"/>
    </row>
    <row r="164" spans="2:11" ht="12.75">
      <c r="B164" s="3" t="s">
        <v>102</v>
      </c>
      <c r="C164" s="4" t="s">
        <v>142</v>
      </c>
      <c r="D164" s="10">
        <v>0</v>
      </c>
      <c r="E164" s="9">
        <v>0</v>
      </c>
      <c r="F164" s="9">
        <v>200000</v>
      </c>
      <c r="G164" s="10">
        <v>0</v>
      </c>
      <c r="H164" s="10">
        <v>0</v>
      </c>
      <c r="I164" s="9">
        <f>G164+F164+E164+D164+H164</f>
        <v>200000</v>
      </c>
      <c r="K164" s="16"/>
    </row>
    <row r="165" spans="2:11" ht="12.75">
      <c r="B165" s="3" t="s">
        <v>103</v>
      </c>
      <c r="C165" s="4" t="s">
        <v>115</v>
      </c>
      <c r="D165" s="9">
        <v>14054</v>
      </c>
      <c r="E165" s="10">
        <v>0</v>
      </c>
      <c r="F165" s="9">
        <v>72000</v>
      </c>
      <c r="G165" s="10">
        <v>0</v>
      </c>
      <c r="H165" s="10">
        <v>0</v>
      </c>
      <c r="I165" s="9">
        <f>G165+F165+E165+D165+H165</f>
        <v>86054</v>
      </c>
      <c r="K165" s="16"/>
    </row>
    <row r="166" spans="2:11" ht="12.75">
      <c r="B166" s="3" t="s">
        <v>104</v>
      </c>
      <c r="C166" s="5" t="s">
        <v>6</v>
      </c>
      <c r="D166" s="10">
        <v>0</v>
      </c>
      <c r="E166" s="10">
        <v>0</v>
      </c>
      <c r="F166" s="9">
        <v>1000000</v>
      </c>
      <c r="G166" s="9">
        <v>1500000</v>
      </c>
      <c r="H166" s="9">
        <v>0</v>
      </c>
      <c r="I166" s="9">
        <f>G166+F166+E166+D166+H166</f>
        <v>2500000</v>
      </c>
      <c r="K166" s="16"/>
    </row>
    <row r="167" spans="2:11" ht="12.75">
      <c r="B167" s="3" t="s">
        <v>209</v>
      </c>
      <c r="C167" s="5" t="s">
        <v>8</v>
      </c>
      <c r="D167" s="10">
        <v>0</v>
      </c>
      <c r="E167" s="9">
        <v>77082</v>
      </c>
      <c r="F167" s="9">
        <v>3500</v>
      </c>
      <c r="G167" s="9">
        <v>18000</v>
      </c>
      <c r="H167" s="9">
        <v>0</v>
      </c>
      <c r="I167" s="9">
        <f>G167+F167+E167+D167+H167</f>
        <v>98582</v>
      </c>
      <c r="K167" s="16"/>
    </row>
    <row r="168" spans="2:11" ht="12.75">
      <c r="B168" s="6"/>
      <c r="C168" s="7" t="s">
        <v>2</v>
      </c>
      <c r="D168" s="13">
        <f aca="true" t="shared" si="13" ref="D168:I168">SUM(D164:D167)</f>
        <v>14054</v>
      </c>
      <c r="E168" s="13">
        <f t="shared" si="13"/>
        <v>77082</v>
      </c>
      <c r="F168" s="13">
        <f t="shared" si="13"/>
        <v>1275500</v>
      </c>
      <c r="G168" s="13">
        <f t="shared" si="13"/>
        <v>1518000</v>
      </c>
      <c r="H168" s="13">
        <f t="shared" si="13"/>
        <v>0</v>
      </c>
      <c r="I168" s="1">
        <f t="shared" si="13"/>
        <v>2884636</v>
      </c>
      <c r="K168" s="16"/>
    </row>
    <row r="169" spans="2:11" ht="12.75">
      <c r="B169" s="52" t="s">
        <v>155</v>
      </c>
      <c r="C169" s="54" t="s">
        <v>178</v>
      </c>
      <c r="D169" s="46">
        <v>2006</v>
      </c>
      <c r="E169" s="46">
        <v>2007</v>
      </c>
      <c r="F169" s="46">
        <v>2008</v>
      </c>
      <c r="G169" s="46">
        <v>2009</v>
      </c>
      <c r="H169" s="48">
        <v>2010</v>
      </c>
      <c r="I169" s="50" t="s">
        <v>2</v>
      </c>
      <c r="K169" s="16"/>
    </row>
    <row r="170" spans="2:11" ht="15.75" customHeight="1">
      <c r="B170" s="53"/>
      <c r="C170" s="55"/>
      <c r="D170" s="47"/>
      <c r="E170" s="47"/>
      <c r="F170" s="47"/>
      <c r="G170" s="47"/>
      <c r="H170" s="49"/>
      <c r="I170" s="51"/>
      <c r="K170" s="16"/>
    </row>
    <row r="171" spans="2:11" ht="12.75">
      <c r="B171" s="3" t="s">
        <v>156</v>
      </c>
      <c r="C171" s="4" t="s">
        <v>115</v>
      </c>
      <c r="D171" s="10">
        <v>0</v>
      </c>
      <c r="E171" s="10">
        <v>0</v>
      </c>
      <c r="F171" s="9">
        <v>20000</v>
      </c>
      <c r="G171" s="10">
        <v>0</v>
      </c>
      <c r="H171" s="10">
        <v>0</v>
      </c>
      <c r="I171" s="9">
        <f>G171+F171+E171+D171+H171</f>
        <v>20000</v>
      </c>
      <c r="K171" s="16"/>
    </row>
    <row r="172" spans="2:11" ht="12.75">
      <c r="B172" s="3" t="s">
        <v>157</v>
      </c>
      <c r="C172" s="5" t="s">
        <v>6</v>
      </c>
      <c r="D172" s="10">
        <v>0</v>
      </c>
      <c r="E172" s="10">
        <v>0</v>
      </c>
      <c r="F172" s="9">
        <v>600000</v>
      </c>
      <c r="G172" s="9">
        <v>0</v>
      </c>
      <c r="H172" s="9">
        <v>0</v>
      </c>
      <c r="I172" s="9">
        <f>G172+F172+E172+D172+H172</f>
        <v>600000</v>
      </c>
      <c r="K172" s="16"/>
    </row>
    <row r="173" spans="2:11" ht="12.75">
      <c r="B173" s="3" t="s">
        <v>158</v>
      </c>
      <c r="C173" s="5" t="s">
        <v>8</v>
      </c>
      <c r="D173" s="10">
        <v>0</v>
      </c>
      <c r="E173" s="9">
        <v>0</v>
      </c>
      <c r="F173" s="9">
        <v>3500</v>
      </c>
      <c r="G173" s="9">
        <v>0</v>
      </c>
      <c r="H173" s="9">
        <v>0</v>
      </c>
      <c r="I173" s="9">
        <f>G173+F173+E173+D173+H173</f>
        <v>3500</v>
      </c>
      <c r="K173" s="16"/>
    </row>
    <row r="174" spans="2:11" ht="12.75">
      <c r="B174" s="6"/>
      <c r="C174" s="7" t="s">
        <v>2</v>
      </c>
      <c r="D174" s="13">
        <f aca="true" t="shared" si="14" ref="D174:I174">SUM(D170:D173)</f>
        <v>0</v>
      </c>
      <c r="E174" s="13">
        <f t="shared" si="14"/>
        <v>0</v>
      </c>
      <c r="F174" s="13">
        <f t="shared" si="14"/>
        <v>623500</v>
      </c>
      <c r="G174" s="13">
        <f t="shared" si="14"/>
        <v>0</v>
      </c>
      <c r="H174" s="13">
        <f t="shared" si="14"/>
        <v>0</v>
      </c>
      <c r="I174" s="1">
        <f t="shared" si="14"/>
        <v>623500</v>
      </c>
      <c r="K174" s="16"/>
    </row>
    <row r="175" spans="2:11" ht="12.75">
      <c r="B175" s="52" t="s">
        <v>159</v>
      </c>
      <c r="C175" s="54" t="s">
        <v>179</v>
      </c>
      <c r="D175" s="46">
        <v>2006</v>
      </c>
      <c r="E175" s="46">
        <v>2007</v>
      </c>
      <c r="F175" s="46">
        <v>2008</v>
      </c>
      <c r="G175" s="46">
        <v>2009</v>
      </c>
      <c r="H175" s="48">
        <v>2010</v>
      </c>
      <c r="I175" s="50" t="s">
        <v>2</v>
      </c>
      <c r="K175" s="16"/>
    </row>
    <row r="176" spans="2:11" ht="12.75">
      <c r="B176" s="53"/>
      <c r="C176" s="55"/>
      <c r="D176" s="47"/>
      <c r="E176" s="47"/>
      <c r="F176" s="47"/>
      <c r="G176" s="47"/>
      <c r="H176" s="49"/>
      <c r="I176" s="51"/>
      <c r="K176" s="16"/>
    </row>
    <row r="177" spans="2:11" ht="12.75">
      <c r="B177" s="3" t="s">
        <v>160</v>
      </c>
      <c r="C177" s="4" t="s">
        <v>115</v>
      </c>
      <c r="D177" s="10">
        <v>0</v>
      </c>
      <c r="E177" s="10">
        <v>0</v>
      </c>
      <c r="F177" s="9">
        <v>20000</v>
      </c>
      <c r="G177" s="10">
        <v>0</v>
      </c>
      <c r="H177" s="10">
        <v>0</v>
      </c>
      <c r="I177" s="9">
        <f>G177+F177+E177+D177+H177</f>
        <v>20000</v>
      </c>
      <c r="K177" s="16"/>
    </row>
    <row r="178" spans="2:11" ht="12.75">
      <c r="B178" s="3" t="s">
        <v>161</v>
      </c>
      <c r="C178" s="5" t="s">
        <v>6</v>
      </c>
      <c r="D178" s="10">
        <v>0</v>
      </c>
      <c r="E178" s="10">
        <v>0</v>
      </c>
      <c r="F178" s="9">
        <v>500000</v>
      </c>
      <c r="G178" s="9">
        <v>500000</v>
      </c>
      <c r="H178" s="9">
        <v>0</v>
      </c>
      <c r="I178" s="9">
        <f>G178+F178+E178+D178+H178</f>
        <v>1000000</v>
      </c>
      <c r="K178" s="16"/>
    </row>
    <row r="179" spans="2:11" ht="12.75">
      <c r="B179" s="3" t="s">
        <v>162</v>
      </c>
      <c r="C179" s="5" t="s">
        <v>8</v>
      </c>
      <c r="D179" s="10">
        <v>0</v>
      </c>
      <c r="E179" s="9">
        <v>0</v>
      </c>
      <c r="F179" s="9">
        <v>3500</v>
      </c>
      <c r="G179" s="9">
        <v>3500</v>
      </c>
      <c r="H179" s="9">
        <v>0</v>
      </c>
      <c r="I179" s="9">
        <f>G179+F179+E179+D179+H179</f>
        <v>7000</v>
      </c>
      <c r="K179" s="16"/>
    </row>
    <row r="180" spans="2:11" ht="12.75">
      <c r="B180" s="6"/>
      <c r="C180" s="7" t="s">
        <v>2</v>
      </c>
      <c r="D180" s="13">
        <f aca="true" t="shared" si="15" ref="D180:I180">SUM(D176:D179)</f>
        <v>0</v>
      </c>
      <c r="E180" s="13">
        <f t="shared" si="15"/>
        <v>0</v>
      </c>
      <c r="F180" s="13">
        <f t="shared" si="15"/>
        <v>523500</v>
      </c>
      <c r="G180" s="13">
        <f t="shared" si="15"/>
        <v>503500</v>
      </c>
      <c r="H180" s="13">
        <f t="shared" si="15"/>
        <v>0</v>
      </c>
      <c r="I180" s="1">
        <f t="shared" si="15"/>
        <v>1027000</v>
      </c>
      <c r="K180" s="16"/>
    </row>
    <row r="181" spans="2:11" ht="12.75">
      <c r="B181" s="52" t="s">
        <v>163</v>
      </c>
      <c r="C181" s="54" t="s">
        <v>149</v>
      </c>
      <c r="D181" s="46">
        <v>2006</v>
      </c>
      <c r="E181" s="46">
        <v>2007</v>
      </c>
      <c r="F181" s="46">
        <v>2008</v>
      </c>
      <c r="G181" s="46">
        <v>2009</v>
      </c>
      <c r="H181" s="48">
        <v>2010</v>
      </c>
      <c r="I181" s="50" t="s">
        <v>2</v>
      </c>
      <c r="K181" s="16"/>
    </row>
    <row r="182" spans="2:11" ht="12.75">
      <c r="B182" s="53"/>
      <c r="C182" s="55"/>
      <c r="D182" s="47"/>
      <c r="E182" s="47"/>
      <c r="F182" s="47"/>
      <c r="G182" s="47"/>
      <c r="H182" s="49"/>
      <c r="I182" s="51"/>
      <c r="K182" s="16"/>
    </row>
    <row r="183" spans="2:11" ht="12.75">
      <c r="B183" s="3" t="s">
        <v>164</v>
      </c>
      <c r="C183" s="4" t="s">
        <v>147</v>
      </c>
      <c r="D183" s="10">
        <v>0</v>
      </c>
      <c r="E183" s="9">
        <v>6000</v>
      </c>
      <c r="F183" s="9">
        <v>30000</v>
      </c>
      <c r="G183" s="10">
        <v>0</v>
      </c>
      <c r="H183" s="10">
        <v>0</v>
      </c>
      <c r="I183" s="9">
        <f>G183+F183+E183+D183+H183</f>
        <v>36000</v>
      </c>
      <c r="K183" s="16"/>
    </row>
    <row r="184" spans="2:11" ht="12.75">
      <c r="B184" s="3" t="s">
        <v>165</v>
      </c>
      <c r="C184" s="5" t="s">
        <v>150</v>
      </c>
      <c r="D184" s="10">
        <v>0</v>
      </c>
      <c r="E184" s="10">
        <v>0</v>
      </c>
      <c r="F184" s="9">
        <v>600000</v>
      </c>
      <c r="G184" s="9">
        <v>500000</v>
      </c>
      <c r="H184" s="9">
        <v>0</v>
      </c>
      <c r="I184" s="9">
        <f>G184+F184+E184+D184+H184</f>
        <v>1100000</v>
      </c>
      <c r="K184" s="16"/>
    </row>
    <row r="185" spans="2:11" ht="12.75">
      <c r="B185" s="3" t="s">
        <v>166</v>
      </c>
      <c r="C185" s="5" t="s">
        <v>8</v>
      </c>
      <c r="D185" s="10">
        <v>0</v>
      </c>
      <c r="E185" s="9">
        <v>0</v>
      </c>
      <c r="F185" s="9">
        <v>6000</v>
      </c>
      <c r="G185" s="9">
        <v>6000</v>
      </c>
      <c r="H185" s="9">
        <v>0</v>
      </c>
      <c r="I185" s="9">
        <f>G185+F185+E185+D185+H185</f>
        <v>12000</v>
      </c>
      <c r="K185" s="16"/>
    </row>
    <row r="186" spans="2:11" ht="12.75">
      <c r="B186" s="6"/>
      <c r="C186" s="7" t="s">
        <v>2</v>
      </c>
      <c r="D186" s="13">
        <f aca="true" t="shared" si="16" ref="D186:I186">SUM(D183:D185)</f>
        <v>0</v>
      </c>
      <c r="E186" s="13">
        <f t="shared" si="16"/>
        <v>6000</v>
      </c>
      <c r="F186" s="13">
        <f t="shared" si="16"/>
        <v>636000</v>
      </c>
      <c r="G186" s="13">
        <f t="shared" si="16"/>
        <v>506000</v>
      </c>
      <c r="H186" s="13">
        <f t="shared" si="16"/>
        <v>0</v>
      </c>
      <c r="I186" s="1">
        <f t="shared" si="16"/>
        <v>1148000</v>
      </c>
      <c r="K186" s="16"/>
    </row>
    <row r="187" spans="2:11" ht="12.75">
      <c r="B187" s="52" t="s">
        <v>167</v>
      </c>
      <c r="C187" s="54" t="s">
        <v>148</v>
      </c>
      <c r="D187" s="46">
        <v>2006</v>
      </c>
      <c r="E187" s="46">
        <v>2007</v>
      </c>
      <c r="F187" s="46">
        <v>2008</v>
      </c>
      <c r="G187" s="46">
        <v>2009</v>
      </c>
      <c r="H187" s="48">
        <v>2010</v>
      </c>
      <c r="I187" s="50" t="s">
        <v>2</v>
      </c>
      <c r="K187" s="16"/>
    </row>
    <row r="188" spans="2:11" ht="12.75">
      <c r="B188" s="53"/>
      <c r="C188" s="55"/>
      <c r="D188" s="47"/>
      <c r="E188" s="47"/>
      <c r="F188" s="47"/>
      <c r="G188" s="47"/>
      <c r="H188" s="49"/>
      <c r="I188" s="51"/>
      <c r="K188" s="16"/>
    </row>
    <row r="189" spans="2:11" ht="12.75">
      <c r="B189" s="3" t="s">
        <v>168</v>
      </c>
      <c r="C189" s="4" t="s">
        <v>147</v>
      </c>
      <c r="D189" s="10">
        <v>0</v>
      </c>
      <c r="E189" s="10">
        <v>0</v>
      </c>
      <c r="F189" s="9">
        <v>20000</v>
      </c>
      <c r="G189" s="9">
        <v>15000</v>
      </c>
      <c r="H189" s="10">
        <v>0</v>
      </c>
      <c r="I189" s="9">
        <f>G189+F189+E189+D189+H189</f>
        <v>35000</v>
      </c>
      <c r="K189" s="16"/>
    </row>
    <row r="190" spans="2:11" ht="12.75">
      <c r="B190" s="3" t="s">
        <v>169</v>
      </c>
      <c r="C190" s="18" t="s">
        <v>151</v>
      </c>
      <c r="D190" s="10">
        <v>0</v>
      </c>
      <c r="E190" s="10">
        <v>0</v>
      </c>
      <c r="F190" s="9">
        <v>0</v>
      </c>
      <c r="G190" s="9">
        <v>300000</v>
      </c>
      <c r="H190" s="9">
        <v>1200000</v>
      </c>
      <c r="I190" s="9">
        <f>G190+F190+E190+D190+H190</f>
        <v>1500000</v>
      </c>
      <c r="K190" s="16"/>
    </row>
    <row r="191" spans="2:11" ht="12.75">
      <c r="B191" s="3" t="s">
        <v>170</v>
      </c>
      <c r="C191" s="5" t="s">
        <v>8</v>
      </c>
      <c r="D191" s="10">
        <v>0</v>
      </c>
      <c r="E191" s="9">
        <v>0</v>
      </c>
      <c r="F191" s="9">
        <v>2000</v>
      </c>
      <c r="G191" s="9">
        <v>9000</v>
      </c>
      <c r="H191" s="9">
        <v>6000</v>
      </c>
      <c r="I191" s="9">
        <f>G191+F191+E191+D191+H191</f>
        <v>17000</v>
      </c>
      <c r="K191" s="16"/>
    </row>
    <row r="192" spans="2:11" ht="12.75">
      <c r="B192" s="6"/>
      <c r="C192" s="7" t="s">
        <v>2</v>
      </c>
      <c r="D192" s="13">
        <f aca="true" t="shared" si="17" ref="D192:I192">SUM(D189:D191)</f>
        <v>0</v>
      </c>
      <c r="E192" s="13">
        <f t="shared" si="17"/>
        <v>0</v>
      </c>
      <c r="F192" s="13">
        <f t="shared" si="17"/>
        <v>22000</v>
      </c>
      <c r="G192" s="13">
        <f t="shared" si="17"/>
        <v>324000</v>
      </c>
      <c r="H192" s="13">
        <f t="shared" si="17"/>
        <v>1206000</v>
      </c>
      <c r="I192" s="1">
        <f t="shared" si="17"/>
        <v>1552000</v>
      </c>
      <c r="K192" s="16"/>
    </row>
    <row r="193" spans="2:11" ht="12.75">
      <c r="B193" s="52" t="s">
        <v>180</v>
      </c>
      <c r="C193" s="54" t="s">
        <v>152</v>
      </c>
      <c r="D193" s="46">
        <v>2006</v>
      </c>
      <c r="E193" s="46">
        <v>2007</v>
      </c>
      <c r="F193" s="46">
        <v>2008</v>
      </c>
      <c r="G193" s="46">
        <v>2009</v>
      </c>
      <c r="H193" s="48">
        <v>2010</v>
      </c>
      <c r="I193" s="50" t="s">
        <v>2</v>
      </c>
      <c r="K193" s="16"/>
    </row>
    <row r="194" spans="2:11" ht="12.75">
      <c r="B194" s="53"/>
      <c r="C194" s="55"/>
      <c r="D194" s="47"/>
      <c r="E194" s="47"/>
      <c r="F194" s="47"/>
      <c r="G194" s="47"/>
      <c r="H194" s="49"/>
      <c r="I194" s="51"/>
      <c r="K194" s="16"/>
    </row>
    <row r="195" spans="2:11" ht="12.75">
      <c r="B195" s="3" t="s">
        <v>181</v>
      </c>
      <c r="C195" s="4" t="s">
        <v>147</v>
      </c>
      <c r="D195" s="10">
        <v>0</v>
      </c>
      <c r="E195" s="9">
        <v>0</v>
      </c>
      <c r="F195" s="9">
        <v>10000</v>
      </c>
      <c r="G195" s="10">
        <v>0</v>
      </c>
      <c r="H195" s="10">
        <v>0</v>
      </c>
      <c r="I195" s="9">
        <f>G195+F195+E195+D195+H195</f>
        <v>10000</v>
      </c>
      <c r="K195" s="16"/>
    </row>
    <row r="196" spans="2:11" ht="12.75">
      <c r="B196" s="3" t="s">
        <v>182</v>
      </c>
      <c r="C196" s="5" t="s">
        <v>153</v>
      </c>
      <c r="D196" s="10">
        <v>0</v>
      </c>
      <c r="E196" s="10">
        <v>0</v>
      </c>
      <c r="F196" s="9">
        <v>200000</v>
      </c>
      <c r="G196" s="9">
        <v>350000</v>
      </c>
      <c r="H196" s="9">
        <v>0</v>
      </c>
      <c r="I196" s="9">
        <f>G196+F196+E196+D196+H196</f>
        <v>550000</v>
      </c>
      <c r="K196" s="16"/>
    </row>
    <row r="197" spans="2:11" ht="12.75">
      <c r="B197" s="3" t="s">
        <v>183</v>
      </c>
      <c r="C197" s="5" t="s">
        <v>8</v>
      </c>
      <c r="D197" s="10">
        <v>0</v>
      </c>
      <c r="E197" s="9">
        <v>0</v>
      </c>
      <c r="F197" s="9">
        <v>6000</v>
      </c>
      <c r="G197" s="9">
        <v>6000</v>
      </c>
      <c r="H197" s="9">
        <v>0</v>
      </c>
      <c r="I197" s="9">
        <f>G197+F197+E197+D197+H197</f>
        <v>12000</v>
      </c>
      <c r="K197" s="16"/>
    </row>
    <row r="198" spans="2:11" ht="12.75">
      <c r="B198" s="6"/>
      <c r="C198" s="7" t="s">
        <v>2</v>
      </c>
      <c r="D198" s="13">
        <f aca="true" t="shared" si="18" ref="D198:I198">SUM(D195:D197)</f>
        <v>0</v>
      </c>
      <c r="E198" s="13">
        <f t="shared" si="18"/>
        <v>0</v>
      </c>
      <c r="F198" s="13">
        <f t="shared" si="18"/>
        <v>216000</v>
      </c>
      <c r="G198" s="13">
        <f t="shared" si="18"/>
        <v>356000</v>
      </c>
      <c r="H198" s="13">
        <f t="shared" si="18"/>
        <v>0</v>
      </c>
      <c r="I198" s="1">
        <f t="shared" si="18"/>
        <v>572000</v>
      </c>
      <c r="K198" s="16"/>
    </row>
    <row r="199" spans="2:11" ht="12.75">
      <c r="B199" s="52" t="s">
        <v>184</v>
      </c>
      <c r="C199" s="54" t="s">
        <v>171</v>
      </c>
      <c r="D199" s="46">
        <v>2006</v>
      </c>
      <c r="E199" s="46">
        <v>2007</v>
      </c>
      <c r="F199" s="46">
        <v>2008</v>
      </c>
      <c r="G199" s="46">
        <v>2009</v>
      </c>
      <c r="H199" s="48">
        <v>2010</v>
      </c>
      <c r="I199" s="50" t="s">
        <v>2</v>
      </c>
      <c r="K199" s="16"/>
    </row>
    <row r="200" spans="2:11" ht="27" customHeight="1">
      <c r="B200" s="53"/>
      <c r="C200" s="55"/>
      <c r="D200" s="47"/>
      <c r="E200" s="47"/>
      <c r="F200" s="47"/>
      <c r="G200" s="47"/>
      <c r="H200" s="49"/>
      <c r="I200" s="51"/>
      <c r="K200" s="16"/>
    </row>
    <row r="201" spans="2:11" ht="12.75">
      <c r="B201" s="3" t="s">
        <v>185</v>
      </c>
      <c r="C201" s="4" t="s">
        <v>147</v>
      </c>
      <c r="D201" s="10">
        <v>0</v>
      </c>
      <c r="E201" s="9">
        <v>20000</v>
      </c>
      <c r="F201" s="9">
        <v>80000</v>
      </c>
      <c r="G201" s="10">
        <v>0</v>
      </c>
      <c r="H201" s="10">
        <v>0</v>
      </c>
      <c r="I201" s="9">
        <f>G201+F201+E201+D201+H201</f>
        <v>100000</v>
      </c>
      <c r="K201" s="16"/>
    </row>
    <row r="202" spans="2:11" ht="12.75">
      <c r="B202" s="3" t="s">
        <v>186</v>
      </c>
      <c r="C202" s="5" t="s">
        <v>154</v>
      </c>
      <c r="D202" s="10">
        <v>0</v>
      </c>
      <c r="E202" s="10">
        <v>0</v>
      </c>
      <c r="F202" s="9">
        <v>600000</v>
      </c>
      <c r="G202" s="9">
        <v>2500000</v>
      </c>
      <c r="H202" s="9">
        <v>0</v>
      </c>
      <c r="I202" s="9">
        <f>G202+F202+E202+D202+H202</f>
        <v>3100000</v>
      </c>
      <c r="K202" s="16"/>
    </row>
    <row r="203" spans="2:11" ht="12.75">
      <c r="B203" s="3" t="s">
        <v>187</v>
      </c>
      <c r="C203" s="5" t="s">
        <v>8</v>
      </c>
      <c r="D203" s="10">
        <v>0</v>
      </c>
      <c r="E203" s="9">
        <v>0</v>
      </c>
      <c r="F203" s="9">
        <v>6000</v>
      </c>
      <c r="G203" s="9">
        <v>12000</v>
      </c>
      <c r="H203" s="9">
        <v>0</v>
      </c>
      <c r="I203" s="9">
        <f>G203+F203+E203+D203+H203</f>
        <v>18000</v>
      </c>
      <c r="K203" s="16"/>
    </row>
    <row r="204" spans="2:11" ht="12.75">
      <c r="B204" s="6"/>
      <c r="C204" s="7" t="s">
        <v>2</v>
      </c>
      <c r="D204" s="13">
        <f aca="true" t="shared" si="19" ref="D204:I204">SUM(D201:D203)</f>
        <v>0</v>
      </c>
      <c r="E204" s="13">
        <f t="shared" si="19"/>
        <v>20000</v>
      </c>
      <c r="F204" s="13">
        <f t="shared" si="19"/>
        <v>686000</v>
      </c>
      <c r="G204" s="13">
        <f t="shared" si="19"/>
        <v>2512000</v>
      </c>
      <c r="H204" s="13">
        <f t="shared" si="19"/>
        <v>0</v>
      </c>
      <c r="I204" s="1">
        <f t="shared" si="19"/>
        <v>3218000</v>
      </c>
      <c r="K204" s="16"/>
    </row>
    <row r="205" spans="2:11" ht="12.75">
      <c r="B205" s="52" t="s">
        <v>188</v>
      </c>
      <c r="C205" s="54" t="s">
        <v>172</v>
      </c>
      <c r="D205" s="46">
        <v>2006</v>
      </c>
      <c r="E205" s="46">
        <v>2007</v>
      </c>
      <c r="F205" s="46">
        <v>2008</v>
      </c>
      <c r="G205" s="46">
        <v>2009</v>
      </c>
      <c r="H205" s="48">
        <v>2010</v>
      </c>
      <c r="I205" s="50" t="s">
        <v>2</v>
      </c>
      <c r="K205" s="16"/>
    </row>
    <row r="206" spans="2:11" ht="27.75" customHeight="1">
      <c r="B206" s="53"/>
      <c r="C206" s="55"/>
      <c r="D206" s="47"/>
      <c r="E206" s="47"/>
      <c r="F206" s="47"/>
      <c r="G206" s="47"/>
      <c r="H206" s="49"/>
      <c r="I206" s="51"/>
      <c r="K206" s="16"/>
    </row>
    <row r="207" spans="2:11" ht="12.75">
      <c r="B207" s="3" t="s">
        <v>189</v>
      </c>
      <c r="C207" s="4" t="s">
        <v>147</v>
      </c>
      <c r="D207" s="10">
        <v>0</v>
      </c>
      <c r="E207" s="9"/>
      <c r="F207" s="9">
        <v>90000</v>
      </c>
      <c r="G207" s="10">
        <v>0</v>
      </c>
      <c r="H207" s="10">
        <v>0</v>
      </c>
      <c r="I207" s="9">
        <f>G207+F207+E207+D207+H207</f>
        <v>90000</v>
      </c>
      <c r="K207" s="16"/>
    </row>
    <row r="208" spans="2:11" ht="12.75">
      <c r="B208" s="3" t="s">
        <v>190</v>
      </c>
      <c r="C208" s="5" t="s">
        <v>154</v>
      </c>
      <c r="D208" s="10">
        <v>0</v>
      </c>
      <c r="E208" s="10">
        <v>0</v>
      </c>
      <c r="F208" s="9">
        <v>300000</v>
      </c>
      <c r="G208" s="9">
        <v>1500000</v>
      </c>
      <c r="H208" s="9">
        <v>0</v>
      </c>
      <c r="I208" s="9">
        <f>G208+F208+E208+D208+H208</f>
        <v>1800000</v>
      </c>
      <c r="K208" s="16"/>
    </row>
    <row r="209" spans="2:11" ht="12.75">
      <c r="B209" s="3" t="s">
        <v>191</v>
      </c>
      <c r="C209" s="5" t="s">
        <v>8</v>
      </c>
      <c r="D209" s="10">
        <v>0</v>
      </c>
      <c r="E209" s="9">
        <v>0</v>
      </c>
      <c r="F209" s="9">
        <v>6000</v>
      </c>
      <c r="G209" s="9">
        <v>12000</v>
      </c>
      <c r="H209" s="9">
        <v>0</v>
      </c>
      <c r="I209" s="9">
        <f>G209+F209+E209+D209+H209</f>
        <v>18000</v>
      </c>
      <c r="K209" s="16"/>
    </row>
    <row r="210" spans="2:11" ht="12.75">
      <c r="B210" s="6"/>
      <c r="C210" s="7" t="s">
        <v>2</v>
      </c>
      <c r="D210" s="13">
        <f aca="true" t="shared" si="20" ref="D210:I210">SUM(D207:D209)</f>
        <v>0</v>
      </c>
      <c r="E210" s="13">
        <f t="shared" si="20"/>
        <v>0</v>
      </c>
      <c r="F210" s="13">
        <f t="shared" si="20"/>
        <v>396000</v>
      </c>
      <c r="G210" s="13">
        <f t="shared" si="20"/>
        <v>1512000</v>
      </c>
      <c r="H210" s="13">
        <f t="shared" si="20"/>
        <v>0</v>
      </c>
      <c r="I210" s="1">
        <f t="shared" si="20"/>
        <v>1908000</v>
      </c>
      <c r="K210" s="16"/>
    </row>
    <row r="211" spans="2:11" ht="12.75">
      <c r="B211" s="52" t="s">
        <v>192</v>
      </c>
      <c r="C211" s="54" t="s">
        <v>173</v>
      </c>
      <c r="D211" s="46">
        <v>2006</v>
      </c>
      <c r="E211" s="46">
        <v>2007</v>
      </c>
      <c r="F211" s="46">
        <v>2008</v>
      </c>
      <c r="G211" s="46">
        <v>2009</v>
      </c>
      <c r="H211" s="48">
        <v>2010</v>
      </c>
      <c r="I211" s="50" t="s">
        <v>2</v>
      </c>
      <c r="K211" s="16"/>
    </row>
    <row r="212" spans="2:11" ht="27" customHeight="1">
      <c r="B212" s="53"/>
      <c r="C212" s="55"/>
      <c r="D212" s="47"/>
      <c r="E212" s="47"/>
      <c r="F212" s="47"/>
      <c r="G212" s="47"/>
      <c r="H212" s="49"/>
      <c r="I212" s="51"/>
      <c r="K212" s="16"/>
    </row>
    <row r="213" spans="2:11" ht="12.75">
      <c r="B213" s="3" t="s">
        <v>193</v>
      </c>
      <c r="C213" s="4" t="s">
        <v>147</v>
      </c>
      <c r="D213" s="10">
        <v>0</v>
      </c>
      <c r="E213" s="9">
        <v>0</v>
      </c>
      <c r="F213" s="9">
        <v>40000</v>
      </c>
      <c r="G213" s="10">
        <v>0</v>
      </c>
      <c r="H213" s="10">
        <v>0</v>
      </c>
      <c r="I213" s="9">
        <f>G213+F213+E213+D213+H213</f>
        <v>40000</v>
      </c>
      <c r="K213" s="16"/>
    </row>
    <row r="214" spans="2:11" ht="12.75">
      <c r="B214" s="3" t="s">
        <v>194</v>
      </c>
      <c r="C214" s="5" t="s">
        <v>154</v>
      </c>
      <c r="D214" s="10">
        <v>0</v>
      </c>
      <c r="E214" s="10">
        <v>0</v>
      </c>
      <c r="F214" s="9">
        <v>350000</v>
      </c>
      <c r="G214" s="9">
        <v>350000</v>
      </c>
      <c r="H214" s="9">
        <v>0</v>
      </c>
      <c r="I214" s="9">
        <f>G214+F214+E214+D214+H214</f>
        <v>700000</v>
      </c>
      <c r="K214" s="16"/>
    </row>
    <row r="215" spans="2:11" ht="12.75">
      <c r="B215" s="3" t="s">
        <v>195</v>
      </c>
      <c r="C215" s="5" t="s">
        <v>8</v>
      </c>
      <c r="D215" s="10">
        <v>0</v>
      </c>
      <c r="E215" s="9">
        <v>0</v>
      </c>
      <c r="F215" s="9">
        <v>9000</v>
      </c>
      <c r="G215" s="9">
        <v>12000</v>
      </c>
      <c r="H215" s="9">
        <v>0</v>
      </c>
      <c r="I215" s="9">
        <f>G215+F215+E215+D215+H215</f>
        <v>21000</v>
      </c>
      <c r="K215" s="16"/>
    </row>
    <row r="216" spans="2:11" ht="12.75">
      <c r="B216" s="6"/>
      <c r="C216" s="7" t="s">
        <v>2</v>
      </c>
      <c r="D216" s="13">
        <f aca="true" t="shared" si="21" ref="D216:I216">SUM(D213:D215)</f>
        <v>0</v>
      </c>
      <c r="E216" s="13">
        <f t="shared" si="21"/>
        <v>0</v>
      </c>
      <c r="F216" s="13">
        <f t="shared" si="21"/>
        <v>399000</v>
      </c>
      <c r="G216" s="13">
        <f t="shared" si="21"/>
        <v>362000</v>
      </c>
      <c r="H216" s="13">
        <f t="shared" si="21"/>
        <v>0</v>
      </c>
      <c r="I216" s="1">
        <f t="shared" si="21"/>
        <v>761000</v>
      </c>
      <c r="K216" s="16"/>
    </row>
    <row r="217" spans="2:11" ht="12.75">
      <c r="B217" s="52" t="s">
        <v>197</v>
      </c>
      <c r="C217" s="54" t="s">
        <v>174</v>
      </c>
      <c r="D217" s="46">
        <v>2006</v>
      </c>
      <c r="E217" s="46">
        <v>2007</v>
      </c>
      <c r="F217" s="46">
        <v>2008</v>
      </c>
      <c r="G217" s="46">
        <v>2009</v>
      </c>
      <c r="H217" s="48">
        <v>2010</v>
      </c>
      <c r="I217" s="50" t="s">
        <v>2</v>
      </c>
      <c r="K217" s="16"/>
    </row>
    <row r="218" spans="2:11" ht="39.75" customHeight="1">
      <c r="B218" s="53"/>
      <c r="C218" s="55"/>
      <c r="D218" s="47"/>
      <c r="E218" s="47"/>
      <c r="F218" s="47"/>
      <c r="G218" s="47"/>
      <c r="H218" s="49"/>
      <c r="I218" s="51"/>
      <c r="K218" s="16"/>
    </row>
    <row r="219" spans="2:11" ht="12.75">
      <c r="B219" s="3" t="s">
        <v>198</v>
      </c>
      <c r="C219" s="4" t="s">
        <v>147</v>
      </c>
      <c r="D219" s="10">
        <v>0</v>
      </c>
      <c r="E219" s="9">
        <v>0</v>
      </c>
      <c r="F219" s="9">
        <v>80000</v>
      </c>
      <c r="G219" s="10">
        <v>0</v>
      </c>
      <c r="H219" s="10">
        <v>0</v>
      </c>
      <c r="I219" s="9">
        <f>G219+F219+E219+D219+H219</f>
        <v>80000</v>
      </c>
      <c r="K219" s="16"/>
    </row>
    <row r="220" spans="2:11" ht="12.75">
      <c r="B220" s="3" t="s">
        <v>199</v>
      </c>
      <c r="C220" s="5" t="s">
        <v>154</v>
      </c>
      <c r="D220" s="10">
        <v>0</v>
      </c>
      <c r="E220" s="10">
        <v>0</v>
      </c>
      <c r="F220" s="9">
        <v>0</v>
      </c>
      <c r="G220" s="9">
        <v>600000</v>
      </c>
      <c r="H220" s="9">
        <v>400000</v>
      </c>
      <c r="I220" s="9">
        <f>G220+F220+E220+D220+H220</f>
        <v>1000000</v>
      </c>
      <c r="K220" s="16"/>
    </row>
    <row r="221" spans="2:11" ht="12.75">
      <c r="B221" s="3" t="s">
        <v>210</v>
      </c>
      <c r="C221" s="5" t="s">
        <v>8</v>
      </c>
      <c r="D221" s="10">
        <v>0</v>
      </c>
      <c r="E221" s="9">
        <v>0</v>
      </c>
      <c r="F221" s="9">
        <v>3500</v>
      </c>
      <c r="G221" s="9">
        <v>12000</v>
      </c>
      <c r="H221" s="9">
        <v>7000</v>
      </c>
      <c r="I221" s="9">
        <f>G221+F221+E221+D221+H221</f>
        <v>22500</v>
      </c>
      <c r="K221" s="16"/>
    </row>
    <row r="222" spans="2:11" ht="12.75">
      <c r="B222" s="6"/>
      <c r="C222" s="7" t="s">
        <v>2</v>
      </c>
      <c r="D222" s="13">
        <f aca="true" t="shared" si="22" ref="D222:I222">SUM(D219:D221)</f>
        <v>0</v>
      </c>
      <c r="E222" s="13">
        <f t="shared" si="22"/>
        <v>0</v>
      </c>
      <c r="F222" s="13">
        <f t="shared" si="22"/>
        <v>83500</v>
      </c>
      <c r="G222" s="13">
        <f t="shared" si="22"/>
        <v>612000</v>
      </c>
      <c r="H222" s="13">
        <f t="shared" si="22"/>
        <v>407000</v>
      </c>
      <c r="I222" s="25">
        <f t="shared" si="22"/>
        <v>1102500</v>
      </c>
      <c r="K222" s="16"/>
    </row>
    <row r="223" spans="2:11" ht="14.25">
      <c r="B223" s="6"/>
      <c r="C223" s="7" t="s">
        <v>196</v>
      </c>
      <c r="D223" s="24">
        <f aca="true" t="shared" si="23" ref="D223:I223">D222+D216+D210+D204+D198+D192+D186+D180+D174+D168+D161+D153+D145+D137+D130+D121+D113+D104+D98+D92+D85+D79+D73+D66+D60+D54+D48+D42+D36+D30+D24+D18</f>
        <v>288380</v>
      </c>
      <c r="E223" s="24">
        <f t="shared" si="23"/>
        <v>2569386</v>
      </c>
      <c r="F223" s="24">
        <f t="shared" si="23"/>
        <v>36355000</v>
      </c>
      <c r="G223" s="24">
        <f t="shared" si="23"/>
        <v>43900500</v>
      </c>
      <c r="H223" s="24">
        <f t="shared" si="23"/>
        <v>24714000</v>
      </c>
      <c r="I223" s="24">
        <f t="shared" si="23"/>
        <v>107827266</v>
      </c>
      <c r="K223" s="16"/>
    </row>
    <row r="224" spans="2:11" ht="25.5">
      <c r="B224" s="6"/>
      <c r="C224" s="2" t="s">
        <v>212</v>
      </c>
      <c r="D224" s="35">
        <v>2006</v>
      </c>
      <c r="E224" s="35">
        <v>2007</v>
      </c>
      <c r="F224" s="35">
        <v>2008</v>
      </c>
      <c r="G224" s="35">
        <v>2009</v>
      </c>
      <c r="H224" s="35">
        <v>2010</v>
      </c>
      <c r="I224" s="36" t="s">
        <v>2</v>
      </c>
      <c r="K224" s="16"/>
    </row>
    <row r="225" spans="2:11" ht="25.5" customHeight="1">
      <c r="B225" s="6" t="s">
        <v>200</v>
      </c>
      <c r="C225" s="26" t="s">
        <v>213</v>
      </c>
      <c r="D225" s="27">
        <v>9882</v>
      </c>
      <c r="E225" s="27">
        <v>0</v>
      </c>
      <c r="F225" s="27">
        <v>0</v>
      </c>
      <c r="G225" s="27">
        <v>0</v>
      </c>
      <c r="H225" s="27">
        <v>0</v>
      </c>
      <c r="I225" s="27">
        <f>H225+G225+F225+E225+D225</f>
        <v>9882</v>
      </c>
      <c r="K225" s="16"/>
    </row>
    <row r="226" spans="2:11" ht="15">
      <c r="B226" s="6"/>
      <c r="C226" s="7" t="s">
        <v>2</v>
      </c>
      <c r="D226" s="38">
        <f aca="true" t="shared" si="24" ref="D226:I226">D225</f>
        <v>9882</v>
      </c>
      <c r="E226" s="38">
        <f t="shared" si="24"/>
        <v>0</v>
      </c>
      <c r="F226" s="38">
        <f t="shared" si="24"/>
        <v>0</v>
      </c>
      <c r="G226" s="38">
        <f t="shared" si="24"/>
        <v>0</v>
      </c>
      <c r="H226" s="38">
        <f t="shared" si="24"/>
        <v>0</v>
      </c>
      <c r="I226" s="37">
        <f t="shared" si="24"/>
        <v>9882</v>
      </c>
      <c r="K226" s="16"/>
    </row>
    <row r="227" spans="2:11" ht="14.25">
      <c r="B227" s="6"/>
      <c r="C227" s="7"/>
      <c r="D227" s="24"/>
      <c r="E227" s="24"/>
      <c r="F227" s="24"/>
      <c r="G227" s="24"/>
      <c r="H227" s="24"/>
      <c r="I227" s="24"/>
      <c r="K227" s="16"/>
    </row>
    <row r="228" spans="2:11" ht="15">
      <c r="B228" s="6"/>
      <c r="C228" s="29" t="s">
        <v>211</v>
      </c>
      <c r="D228" s="28">
        <f aca="true" t="shared" si="25" ref="D228:I228">D226+D223</f>
        <v>298262</v>
      </c>
      <c r="E228" s="28">
        <f t="shared" si="25"/>
        <v>2569386</v>
      </c>
      <c r="F228" s="28">
        <f t="shared" si="25"/>
        <v>36355000</v>
      </c>
      <c r="G228" s="28">
        <f t="shared" si="25"/>
        <v>43900500</v>
      </c>
      <c r="H228" s="28">
        <f t="shared" si="25"/>
        <v>24714000</v>
      </c>
      <c r="I228" s="28">
        <f t="shared" si="25"/>
        <v>107837148</v>
      </c>
      <c r="K228" s="16"/>
    </row>
    <row r="229" spans="2:11" ht="15.75" customHeight="1">
      <c r="B229" s="17"/>
      <c r="C229" s="30" t="s">
        <v>201</v>
      </c>
      <c r="D229" s="20"/>
      <c r="E229" s="20"/>
      <c r="F229" s="20"/>
      <c r="G229" s="20"/>
      <c r="H229" s="20"/>
      <c r="I229" s="21"/>
      <c r="K229" s="16"/>
    </row>
    <row r="230" spans="2:11" ht="12.75">
      <c r="B230" s="17"/>
      <c r="C230" s="7" t="s">
        <v>202</v>
      </c>
      <c r="D230" s="32">
        <f>D228</f>
        <v>298262</v>
      </c>
      <c r="E230" s="32">
        <f>E228</f>
        <v>2569386</v>
      </c>
      <c r="F230" s="32">
        <v>2855000</v>
      </c>
      <c r="G230" s="32">
        <v>8950500</v>
      </c>
      <c r="H230" s="32">
        <v>4714000</v>
      </c>
      <c r="I230" s="32">
        <f>H230+G230+F230+E230+D230</f>
        <v>19387148</v>
      </c>
      <c r="K230" s="16"/>
    </row>
    <row r="231" spans="2:11" ht="25.5">
      <c r="B231" s="17"/>
      <c r="C231" s="34" t="s">
        <v>214</v>
      </c>
      <c r="D231" s="32">
        <v>0</v>
      </c>
      <c r="E231" s="32">
        <v>0</v>
      </c>
      <c r="F231" s="32">
        <v>26000000</v>
      </c>
      <c r="G231" s="32">
        <v>20000000</v>
      </c>
      <c r="H231" s="32">
        <v>20000000</v>
      </c>
      <c r="I231" s="32">
        <f>H231+G231+F231+E231+D231</f>
        <v>66000000</v>
      </c>
      <c r="K231" s="16"/>
    </row>
    <row r="232" spans="2:11" ht="12.75">
      <c r="B232" s="17"/>
      <c r="C232" s="7" t="s">
        <v>203</v>
      </c>
      <c r="D232" s="31">
        <v>0</v>
      </c>
      <c r="E232" s="31">
        <v>0</v>
      </c>
      <c r="F232" s="31">
        <f>F77*0.5+F83*0.5+F119*0.5+F124*0.5+F127*0.5+F143*0.7</f>
        <v>7500000</v>
      </c>
      <c r="G232" s="31">
        <f>G16*0.7+G22*0.7+G28*0.7+G46*0.5+G70*0.7+G111*0.5+G119*0.5+0.5*G127+G143*0.5+G151*0.5+G159*0.5+G166*0.5</f>
        <v>14950000</v>
      </c>
      <c r="H232" s="31">
        <v>0</v>
      </c>
      <c r="I232" s="32">
        <f>H232+G232+F232+E232+D232</f>
        <v>22450000</v>
      </c>
      <c r="K232" s="16"/>
    </row>
    <row r="233" spans="2:11" ht="14.25">
      <c r="B233" s="17"/>
      <c r="C233" s="33" t="s">
        <v>204</v>
      </c>
      <c r="D233" s="24">
        <f aca="true" t="shared" si="26" ref="D233:I233">D230+D231+D232</f>
        <v>298262</v>
      </c>
      <c r="E233" s="24">
        <f t="shared" si="26"/>
        <v>2569386</v>
      </c>
      <c r="F233" s="24">
        <f t="shared" si="26"/>
        <v>36355000</v>
      </c>
      <c r="G233" s="24">
        <f t="shared" si="26"/>
        <v>43900500</v>
      </c>
      <c r="H233" s="24">
        <f t="shared" si="26"/>
        <v>24714000</v>
      </c>
      <c r="I233" s="24">
        <f t="shared" si="26"/>
        <v>107837148</v>
      </c>
      <c r="K233" s="16"/>
    </row>
    <row r="234" spans="2:11" ht="12.75">
      <c r="B234" s="17"/>
      <c r="C234" s="19"/>
      <c r="D234" s="20"/>
      <c r="E234" s="20"/>
      <c r="F234" s="20"/>
      <c r="G234" s="20"/>
      <c r="H234" s="20"/>
      <c r="I234" s="21"/>
      <c r="K234" s="16"/>
    </row>
    <row r="235" spans="2:11" ht="12.75">
      <c r="B235" s="17"/>
      <c r="C235" s="19"/>
      <c r="D235" s="40"/>
      <c r="E235" s="40"/>
      <c r="F235" s="40"/>
      <c r="G235" s="40"/>
      <c r="H235" s="40"/>
      <c r="I235" s="40"/>
      <c r="K235" s="16"/>
    </row>
    <row r="236" spans="2:11" ht="12.75">
      <c r="B236" s="17"/>
      <c r="C236" s="19"/>
      <c r="D236" s="40"/>
      <c r="E236" s="40"/>
      <c r="F236" s="40"/>
      <c r="G236" s="40"/>
      <c r="H236" s="40"/>
      <c r="I236" s="40"/>
      <c r="K236" s="16"/>
    </row>
    <row r="237" spans="2:11" ht="12.75">
      <c r="B237" s="17"/>
      <c r="C237" s="19"/>
      <c r="D237" s="39"/>
      <c r="E237" s="39"/>
      <c r="F237" s="39"/>
      <c r="G237" s="39"/>
      <c r="H237" s="39"/>
      <c r="I237" s="39"/>
      <c r="K237" s="16"/>
    </row>
    <row r="238" spans="2:11" ht="12.75">
      <c r="B238" s="17"/>
      <c r="C238" s="19"/>
      <c r="D238" s="20"/>
      <c r="E238" s="20"/>
      <c r="F238" s="20"/>
      <c r="G238" s="20"/>
      <c r="H238" s="20"/>
      <c r="I238" s="21"/>
      <c r="K238" s="16"/>
    </row>
    <row r="239" spans="2:11" ht="12.75">
      <c r="B239" s="17"/>
      <c r="C239" s="19"/>
      <c r="D239" s="20"/>
      <c r="E239" s="20"/>
      <c r="F239" s="20"/>
      <c r="G239" s="20"/>
      <c r="H239" s="20"/>
      <c r="I239" s="21"/>
      <c r="K239" s="16"/>
    </row>
    <row r="240" spans="2:11" ht="12.75">
      <c r="B240" s="17"/>
      <c r="C240" s="19"/>
      <c r="D240" s="20"/>
      <c r="E240" s="20"/>
      <c r="F240" s="20"/>
      <c r="G240" s="20"/>
      <c r="H240" s="20"/>
      <c r="I240" s="21"/>
      <c r="K240" s="16"/>
    </row>
    <row r="241" spans="2:11" ht="12.75">
      <c r="B241" s="17"/>
      <c r="C241" s="19"/>
      <c r="D241" s="20"/>
      <c r="E241" s="20"/>
      <c r="F241" s="20"/>
      <c r="G241" s="20"/>
      <c r="H241" s="20"/>
      <c r="I241" s="21"/>
      <c r="K241" s="16"/>
    </row>
    <row r="242" spans="2:11" ht="12.75">
      <c r="B242" s="17"/>
      <c r="C242" s="19"/>
      <c r="D242" s="20"/>
      <c r="E242" s="20"/>
      <c r="F242" s="20"/>
      <c r="G242" s="20"/>
      <c r="H242" s="20"/>
      <c r="I242" s="21"/>
      <c r="K242" s="16"/>
    </row>
  </sheetData>
  <mergeCells count="260">
    <mergeCell ref="B193:B194"/>
    <mergeCell ref="C193:C194"/>
    <mergeCell ref="D193:D194"/>
    <mergeCell ref="E193:E194"/>
    <mergeCell ref="F31:F32"/>
    <mergeCell ref="G31:G32"/>
    <mergeCell ref="H31:H32"/>
    <mergeCell ref="I31:I32"/>
    <mergeCell ref="B31:B32"/>
    <mergeCell ref="C31:C32"/>
    <mergeCell ref="D31:D32"/>
    <mergeCell ref="E31:E32"/>
    <mergeCell ref="I169:I170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B169:B170"/>
    <mergeCell ref="C169:C170"/>
    <mergeCell ref="D169:D170"/>
    <mergeCell ref="E169:E170"/>
    <mergeCell ref="I55:I56"/>
    <mergeCell ref="B61:B62"/>
    <mergeCell ref="C61:C62"/>
    <mergeCell ref="D61:D62"/>
    <mergeCell ref="E61:E62"/>
    <mergeCell ref="F61:F62"/>
    <mergeCell ref="G61:G62"/>
    <mergeCell ref="H61:H62"/>
    <mergeCell ref="I61:I62"/>
    <mergeCell ref="B55:B56"/>
    <mergeCell ref="C55:C56"/>
    <mergeCell ref="D55:D56"/>
    <mergeCell ref="E55:E56"/>
    <mergeCell ref="B199:B200"/>
    <mergeCell ref="C199:C200"/>
    <mergeCell ref="D199:D200"/>
    <mergeCell ref="E199:E200"/>
    <mergeCell ref="B181:B182"/>
    <mergeCell ref="C181:C182"/>
    <mergeCell ref="D181:D182"/>
    <mergeCell ref="H187:H188"/>
    <mergeCell ref="I187:I188"/>
    <mergeCell ref="F199:F200"/>
    <mergeCell ref="G199:G200"/>
    <mergeCell ref="H199:H200"/>
    <mergeCell ref="I199:I200"/>
    <mergeCell ref="F193:F194"/>
    <mergeCell ref="G193:G194"/>
    <mergeCell ref="H193:H194"/>
    <mergeCell ref="I193:I194"/>
    <mergeCell ref="B187:B188"/>
    <mergeCell ref="C187:C188"/>
    <mergeCell ref="D187:D188"/>
    <mergeCell ref="E187:E188"/>
    <mergeCell ref="E181:E182"/>
    <mergeCell ref="I154:I155"/>
    <mergeCell ref="F162:F163"/>
    <mergeCell ref="G162:G163"/>
    <mergeCell ref="I162:I163"/>
    <mergeCell ref="H154:H155"/>
    <mergeCell ref="H162:H163"/>
    <mergeCell ref="H181:H182"/>
    <mergeCell ref="I181:I182"/>
    <mergeCell ref="H169:H170"/>
    <mergeCell ref="F205:F206"/>
    <mergeCell ref="G205:G206"/>
    <mergeCell ref="F154:F155"/>
    <mergeCell ref="G154:G155"/>
    <mergeCell ref="F181:F182"/>
    <mergeCell ref="G181:G182"/>
    <mergeCell ref="F169:F170"/>
    <mergeCell ref="G169:G170"/>
    <mergeCell ref="F187:F188"/>
    <mergeCell ref="G187:G188"/>
    <mergeCell ref="B162:B163"/>
    <mergeCell ref="C162:C163"/>
    <mergeCell ref="D162:D163"/>
    <mergeCell ref="E162:E163"/>
    <mergeCell ref="B154:B155"/>
    <mergeCell ref="C154:C155"/>
    <mergeCell ref="D154:D155"/>
    <mergeCell ref="E154:E155"/>
    <mergeCell ref="F146:F147"/>
    <mergeCell ref="G146:G147"/>
    <mergeCell ref="I146:I147"/>
    <mergeCell ref="B138:B139"/>
    <mergeCell ref="C138:C139"/>
    <mergeCell ref="F138:F139"/>
    <mergeCell ref="G138:G139"/>
    <mergeCell ref="D138:D139"/>
    <mergeCell ref="E138:E139"/>
    <mergeCell ref="H146:H147"/>
    <mergeCell ref="B146:B147"/>
    <mergeCell ref="C146:C147"/>
    <mergeCell ref="D146:D147"/>
    <mergeCell ref="E146:E147"/>
    <mergeCell ref="I131:I132"/>
    <mergeCell ref="I138:I139"/>
    <mergeCell ref="H131:H132"/>
    <mergeCell ref="H138:H139"/>
    <mergeCell ref="H114:H115"/>
    <mergeCell ref="H122:H123"/>
    <mergeCell ref="B131:B132"/>
    <mergeCell ref="C131:C132"/>
    <mergeCell ref="D131:D132"/>
    <mergeCell ref="E131:E132"/>
    <mergeCell ref="F131:F132"/>
    <mergeCell ref="G131:G132"/>
    <mergeCell ref="F114:F115"/>
    <mergeCell ref="G114:G115"/>
    <mergeCell ref="I114:I115"/>
    <mergeCell ref="B122:B123"/>
    <mergeCell ref="C122:C123"/>
    <mergeCell ref="D122:D123"/>
    <mergeCell ref="E122:E123"/>
    <mergeCell ref="F122:F123"/>
    <mergeCell ref="G122:G123"/>
    <mergeCell ref="I122:I123"/>
    <mergeCell ref="B114:B115"/>
    <mergeCell ref="C114:C115"/>
    <mergeCell ref="D114:D115"/>
    <mergeCell ref="E114:E115"/>
    <mergeCell ref="I93:I94"/>
    <mergeCell ref="B106:B107"/>
    <mergeCell ref="C106:C107"/>
    <mergeCell ref="D106:D107"/>
    <mergeCell ref="E106:E107"/>
    <mergeCell ref="F106:F107"/>
    <mergeCell ref="G106:G107"/>
    <mergeCell ref="I106:I107"/>
    <mergeCell ref="H106:H107"/>
    <mergeCell ref="I80:I81"/>
    <mergeCell ref="B86:B87"/>
    <mergeCell ref="C86:C87"/>
    <mergeCell ref="D86:D87"/>
    <mergeCell ref="E86:E87"/>
    <mergeCell ref="F86:F87"/>
    <mergeCell ref="G86:G87"/>
    <mergeCell ref="I86:I87"/>
    <mergeCell ref="D80:D81"/>
    <mergeCell ref="B74:B75"/>
    <mergeCell ref="C74:C75"/>
    <mergeCell ref="B80:B81"/>
    <mergeCell ref="C80:C81"/>
    <mergeCell ref="B67:B68"/>
    <mergeCell ref="C67:C68"/>
    <mergeCell ref="D67:D68"/>
    <mergeCell ref="E67:E68"/>
    <mergeCell ref="H19:H20"/>
    <mergeCell ref="H25:H26"/>
    <mergeCell ref="H80:H81"/>
    <mergeCell ref="F67:F68"/>
    <mergeCell ref="G67:G68"/>
    <mergeCell ref="F19:F20"/>
    <mergeCell ref="G19:G20"/>
    <mergeCell ref="F55:F56"/>
    <mergeCell ref="G55:G56"/>
    <mergeCell ref="H55:H56"/>
    <mergeCell ref="I13:I14"/>
    <mergeCell ref="H13:H14"/>
    <mergeCell ref="B13:B14"/>
    <mergeCell ref="C13:C14"/>
    <mergeCell ref="D13:D14"/>
    <mergeCell ref="E13:E14"/>
    <mergeCell ref="F13:F14"/>
    <mergeCell ref="G13:G14"/>
    <mergeCell ref="B19:B20"/>
    <mergeCell ref="C19:C20"/>
    <mergeCell ref="D19:D20"/>
    <mergeCell ref="E19:E20"/>
    <mergeCell ref="I19:I20"/>
    <mergeCell ref="H74:H75"/>
    <mergeCell ref="I74:I75"/>
    <mergeCell ref="I67:I68"/>
    <mergeCell ref="I25:I26"/>
    <mergeCell ref="H67:H68"/>
    <mergeCell ref="I49:I50"/>
    <mergeCell ref="H43:H44"/>
    <mergeCell ref="H49:H50"/>
    <mergeCell ref="I37:I38"/>
    <mergeCell ref="B25:B26"/>
    <mergeCell ref="C25:C26"/>
    <mergeCell ref="F25:F26"/>
    <mergeCell ref="G25:G26"/>
    <mergeCell ref="D25:D26"/>
    <mergeCell ref="E25:E26"/>
    <mergeCell ref="H37:H38"/>
    <mergeCell ref="B37:B38"/>
    <mergeCell ref="C37:C38"/>
    <mergeCell ref="D43:D44"/>
    <mergeCell ref="E43:E44"/>
    <mergeCell ref="F37:F38"/>
    <mergeCell ref="G37:G38"/>
    <mergeCell ref="D37:D38"/>
    <mergeCell ref="E37:E38"/>
    <mergeCell ref="D49:D50"/>
    <mergeCell ref="E49:E50"/>
    <mergeCell ref="F49:F50"/>
    <mergeCell ref="G49:G50"/>
    <mergeCell ref="F80:F81"/>
    <mergeCell ref="G80:G81"/>
    <mergeCell ref="D74:D75"/>
    <mergeCell ref="E74:E75"/>
    <mergeCell ref="F74:F75"/>
    <mergeCell ref="G74:G75"/>
    <mergeCell ref="E80:E81"/>
    <mergeCell ref="B205:B206"/>
    <mergeCell ref="B7:I9"/>
    <mergeCell ref="F43:F44"/>
    <mergeCell ref="G43:G44"/>
    <mergeCell ref="I99:I100"/>
    <mergeCell ref="I43:I44"/>
    <mergeCell ref="B49:B50"/>
    <mergeCell ref="C49:C50"/>
    <mergeCell ref="B43:B44"/>
    <mergeCell ref="C43:C44"/>
    <mergeCell ref="B93:B94"/>
    <mergeCell ref="C93:C94"/>
    <mergeCell ref="D93:D94"/>
    <mergeCell ref="E93:E94"/>
    <mergeCell ref="D205:D206"/>
    <mergeCell ref="E205:E206"/>
    <mergeCell ref="H205:H206"/>
    <mergeCell ref="B12:C12"/>
    <mergeCell ref="B105:C105"/>
    <mergeCell ref="H86:H87"/>
    <mergeCell ref="H93:H94"/>
    <mergeCell ref="B99:B100"/>
    <mergeCell ref="C99:C100"/>
    <mergeCell ref="D99:D100"/>
    <mergeCell ref="I205:I206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C205:C206"/>
    <mergeCell ref="I217:I218"/>
    <mergeCell ref="B217:B218"/>
    <mergeCell ref="C217:C218"/>
    <mergeCell ref="D217:D218"/>
    <mergeCell ref="E217:E218"/>
    <mergeCell ref="E11:H11"/>
    <mergeCell ref="F217:F218"/>
    <mergeCell ref="G217:G218"/>
    <mergeCell ref="H217:H218"/>
    <mergeCell ref="E99:E100"/>
    <mergeCell ref="F99:F100"/>
    <mergeCell ref="G99:G100"/>
    <mergeCell ref="F93:F94"/>
    <mergeCell ref="G93:G94"/>
    <mergeCell ref="H99:H100"/>
  </mergeCells>
  <printOptions/>
  <pageMargins left="0.56" right="0.12" top="0.15" bottom="0.18" header="0.12" footer="0.15"/>
  <pageSetup horizontalDpi="300" verticalDpi="300" orientation="landscape" paperSize="9" scale="89" r:id="rId1"/>
  <rowBreaks count="5" manualBreakCount="5">
    <brk id="42" max="10" man="1"/>
    <brk id="79" max="255" man="1"/>
    <brk id="121" max="255" man="1"/>
    <brk id="153" max="255" man="1"/>
    <brk id="2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2007-12-27T15:37:23Z</cp:lastPrinted>
  <dcterms:created xsi:type="dcterms:W3CDTF">2005-03-06T09:07:58Z</dcterms:created>
  <dcterms:modified xsi:type="dcterms:W3CDTF">2007-12-27T15:37:31Z</dcterms:modified>
  <cp:category/>
  <cp:version/>
  <cp:contentType/>
  <cp:contentStatus/>
</cp:coreProperties>
</file>