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<sst xmlns="http://schemas.openxmlformats.org/spreadsheetml/2006/main" count="82" uniqueCount="61">
  <si>
    <t>poz.</t>
  </si>
  <si>
    <t>RAZEM</t>
  </si>
  <si>
    <t>1.</t>
  </si>
  <si>
    <t>1.1</t>
  </si>
  <si>
    <t>2.</t>
  </si>
  <si>
    <t>2.1</t>
  </si>
  <si>
    <t>3.</t>
  </si>
  <si>
    <t>3.1</t>
  </si>
  <si>
    <t>4.</t>
  </si>
  <si>
    <t>4.1</t>
  </si>
  <si>
    <t>5.</t>
  </si>
  <si>
    <t>5.1</t>
  </si>
  <si>
    <t>6.</t>
  </si>
  <si>
    <t>6.1</t>
  </si>
  <si>
    <t>w tym:</t>
  </si>
  <si>
    <t>§ 6050</t>
  </si>
  <si>
    <t>7.</t>
  </si>
  <si>
    <t>7.1</t>
  </si>
  <si>
    <t>7.3</t>
  </si>
  <si>
    <t>8.</t>
  </si>
  <si>
    <t>8.1</t>
  </si>
  <si>
    <t>9.</t>
  </si>
  <si>
    <t>Działanie inwestycyjne</t>
  </si>
  <si>
    <t xml:space="preserve">                                              RAZEM</t>
  </si>
  <si>
    <t>9.1</t>
  </si>
  <si>
    <t>Razem planowane nakłady</t>
  </si>
  <si>
    <t>środki własne</t>
  </si>
  <si>
    <t xml:space="preserve">Pożyczki </t>
  </si>
  <si>
    <t>Środki pomocowe i dotacje</t>
  </si>
  <si>
    <t>Razem</t>
  </si>
  <si>
    <t>Planowane łączne nakłady inwestycyje</t>
  </si>
  <si>
    <t>Budżet gminy    - § 6050</t>
  </si>
  <si>
    <t xml:space="preserve"> Budowa SUW "Kwiatowa" - Łazy</t>
  </si>
  <si>
    <t>Budowa SUW - Marysin</t>
  </si>
  <si>
    <t>Budowa SUW "Sadowa" Nowa Iwiczna</t>
  </si>
  <si>
    <t>Modernizacja  SUW "Lesznowola Pole"</t>
  </si>
  <si>
    <t>Studium wykonalności zadań - czterech SUW</t>
  </si>
  <si>
    <t>RAZEM FAZA PIERWSZA</t>
  </si>
  <si>
    <t xml:space="preserve">§ 6050                        </t>
  </si>
  <si>
    <t>Projekty i budowa  północnej magistrali wodociągowej- Mysiadło, Zgorzała, Podolszyn, Janczewice i Nowa Wola</t>
  </si>
  <si>
    <t>Odcinek: Mysiadło-Nowa Wola z przyłączami  - § 6050</t>
  </si>
  <si>
    <t>Odcinek: Nowa Wola-Zamienie/ul. Plonowa - § 6050</t>
  </si>
  <si>
    <t>Odcinek: Zamienie-Podolszyn - § 6050</t>
  </si>
  <si>
    <t>Projekty i budowa systemu południowej magistrali wodociągowej - Stara Iwiczna, Łoziska (ul Letnia ), Wilcza Góra, Władysławów, Łazy, Stefanowo (ul. Urocza) i Warszawianka</t>
  </si>
  <si>
    <t xml:space="preserve">Modernizacja  SUW  Mysiadło </t>
  </si>
  <si>
    <t xml:space="preserve">Budowa SUW "Zamienie" wraz z wodociągiem na osiedlu "Błędna" - Projekt i odwiert w 2009r. </t>
  </si>
  <si>
    <t>RAZEM FAZA DRUGA</t>
  </si>
  <si>
    <t xml:space="preserve">  RAZEM  w tym zakup gruntów 247.500,-zł</t>
  </si>
  <si>
    <t>RAZEM w tym zakup gruntów 692.627,80 zł</t>
  </si>
  <si>
    <t>Wójta Gminy Lesznowola</t>
  </si>
  <si>
    <t>Załącznik nr 4a/2</t>
  </si>
  <si>
    <t>RAZEM  PROGRAM GOSPDARKI  WODNEJ</t>
  </si>
  <si>
    <t xml:space="preserve">Wykonanie planu limitów inwestycyjnych na lata 2011 - 2014 dla poszczególnych zadań składających się na program inwestycyjny pn:  Kompleksowy program gospodarki wodnej gminy Lesznowola"  - 2012 rok                                            </t>
  </si>
  <si>
    <t>PLANOWANE NAKŁADY W 2012 ROKU</t>
  </si>
  <si>
    <t>WYKONANIE W 2012ROKU</t>
  </si>
  <si>
    <t>FAZA PIERWSZA</t>
  </si>
  <si>
    <t>FAZA DRUGA</t>
  </si>
  <si>
    <t>wykonane w 2012</t>
  </si>
  <si>
    <t>nakłady poniesione do końca 2011r</t>
  </si>
  <si>
    <t>Do  Zarządzenia Nr 25/2013</t>
  </si>
  <si>
    <t>z dnia  27 marca 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</si>
</sst>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vertAlign val="superscript"/>
      <sz val="10"/>
      <name val="Cambria"/>
      <family val="1"/>
    </font>
    <font>
      <b/>
      <i/>
      <sz val="8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4" fontId="22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" fontId="23" fillId="0" borderId="11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/>
    </xf>
    <xf numFmtId="4" fontId="21" fillId="13" borderId="11" xfId="0" applyNumberFormat="1" applyFont="1" applyFill="1" applyBorder="1" applyAlignment="1">
      <alignment horizontal="center" vertical="center"/>
    </xf>
    <xf numFmtId="4" fontId="22" fillId="13" borderId="11" xfId="0" applyNumberFormat="1" applyFont="1" applyFill="1" applyBorder="1" applyAlignment="1">
      <alignment horizontal="center" vertical="center"/>
    </xf>
    <xf numFmtId="0" fontId="23" fillId="13" borderId="12" xfId="0" applyFont="1" applyFill="1" applyBorder="1" applyAlignment="1">
      <alignment horizontal="center" vertical="center"/>
    </xf>
    <xf numFmtId="3" fontId="23" fillId="13" borderId="11" xfId="0" applyNumberFormat="1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/>
    </xf>
    <xf numFmtId="3" fontId="22" fillId="13" borderId="12" xfId="0" applyNumberFormat="1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3" fontId="23" fillId="13" borderId="13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22" fillId="13" borderId="11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4" fontId="22" fillId="13" borderId="12" xfId="0" applyNumberFormat="1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" fontId="32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13" borderId="11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zoomScalePageLayoutView="0" workbookViewId="0" topLeftCell="A1">
      <selection activeCell="B5" sqref="B5:K5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1.625" style="0" customWidth="1"/>
    <col min="4" max="4" width="14.25390625" style="0" customWidth="1"/>
    <col min="5" max="5" width="12.75390625" style="0" customWidth="1"/>
    <col min="6" max="6" width="10.625" style="0" customWidth="1"/>
    <col min="7" max="8" width="9.75390625" style="0" customWidth="1"/>
    <col min="9" max="9" width="13.625" style="0" customWidth="1"/>
    <col min="10" max="10" width="10.375" style="0" customWidth="1"/>
    <col min="11" max="11" width="13.375" style="0" customWidth="1"/>
    <col min="12" max="12" width="10.125" style="0" bestFit="1" customWidth="1"/>
    <col min="13" max="13" width="11.75390625" style="0" bestFit="1" customWidth="1"/>
  </cols>
  <sheetData>
    <row r="1" spans="2:11" ht="20.25" customHeight="1">
      <c r="B1" s="2"/>
      <c r="C1" s="2"/>
      <c r="D1" s="2"/>
      <c r="E1" s="2"/>
      <c r="F1" s="60"/>
      <c r="G1" s="60"/>
      <c r="H1" s="60"/>
      <c r="I1" s="60" t="s">
        <v>50</v>
      </c>
      <c r="J1" s="60"/>
      <c r="K1" s="61"/>
    </row>
    <row r="2" spans="2:11" ht="14.25" customHeight="1">
      <c r="B2" s="2"/>
      <c r="C2" s="2"/>
      <c r="D2" s="2"/>
      <c r="E2" s="3"/>
      <c r="F2" s="59"/>
      <c r="G2" s="59"/>
      <c r="H2" s="59"/>
      <c r="I2" s="59" t="s">
        <v>59</v>
      </c>
      <c r="J2" s="59"/>
      <c r="K2" s="59"/>
    </row>
    <row r="3" spans="2:11" ht="14.25" customHeight="1">
      <c r="B3" s="2"/>
      <c r="C3" s="2"/>
      <c r="D3" s="2"/>
      <c r="E3" s="3"/>
      <c r="F3" s="59"/>
      <c r="G3" s="59"/>
      <c r="H3" s="59"/>
      <c r="I3" s="59" t="s">
        <v>49</v>
      </c>
      <c r="J3" s="59"/>
      <c r="K3" s="59"/>
    </row>
    <row r="4" spans="2:11" ht="15.75" customHeight="1">
      <c r="B4" s="2"/>
      <c r="C4" s="2"/>
      <c r="D4" s="2"/>
      <c r="E4" s="3"/>
      <c r="F4" s="59"/>
      <c r="G4" s="59"/>
      <c r="H4" s="59"/>
      <c r="I4" s="59" t="s">
        <v>60</v>
      </c>
      <c r="J4" s="59"/>
      <c r="K4" s="59"/>
    </row>
    <row r="5" spans="2:11" ht="34.5" customHeight="1">
      <c r="B5" s="112" t="s">
        <v>52</v>
      </c>
      <c r="C5" s="113"/>
      <c r="D5" s="113"/>
      <c r="E5" s="113"/>
      <c r="F5" s="113"/>
      <c r="G5" s="113"/>
      <c r="H5" s="113"/>
      <c r="I5" s="113"/>
      <c r="J5" s="113"/>
      <c r="K5" s="113"/>
    </row>
    <row r="6" spans="2:11" ht="5.2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6.5" customHeight="1">
      <c r="B7" s="114" t="s">
        <v>0</v>
      </c>
      <c r="C7" s="114" t="s">
        <v>22</v>
      </c>
      <c r="D7" s="100" t="s">
        <v>30</v>
      </c>
      <c r="E7" s="115" t="s">
        <v>53</v>
      </c>
      <c r="F7" s="115"/>
      <c r="G7" s="115"/>
      <c r="H7" s="115"/>
      <c r="I7" s="105" t="s">
        <v>54</v>
      </c>
      <c r="J7" s="106"/>
      <c r="K7" s="107"/>
    </row>
    <row r="8" spans="2:11" ht="12.75" customHeight="1">
      <c r="B8" s="101"/>
      <c r="C8" s="101"/>
      <c r="D8" s="101"/>
      <c r="E8" s="100" t="s">
        <v>25</v>
      </c>
      <c r="F8" s="109" t="s">
        <v>14</v>
      </c>
      <c r="G8" s="110"/>
      <c r="H8" s="111"/>
      <c r="I8" s="100" t="s">
        <v>29</v>
      </c>
      <c r="J8" s="109" t="s">
        <v>14</v>
      </c>
      <c r="K8" s="111"/>
    </row>
    <row r="9" spans="2:11" ht="29.25" customHeight="1">
      <c r="B9" s="102"/>
      <c r="C9" s="102"/>
      <c r="D9" s="102"/>
      <c r="E9" s="108"/>
      <c r="F9" s="5" t="s">
        <v>26</v>
      </c>
      <c r="G9" s="5" t="s">
        <v>27</v>
      </c>
      <c r="H9" s="5" t="s">
        <v>28</v>
      </c>
      <c r="I9" s="108"/>
      <c r="J9" s="40" t="s">
        <v>57</v>
      </c>
      <c r="K9" s="5" t="s">
        <v>58</v>
      </c>
    </row>
    <row r="10" spans="2:11" ht="29.25" customHeight="1">
      <c r="B10" s="63"/>
      <c r="C10" s="85" t="s">
        <v>55</v>
      </c>
      <c r="D10" s="63"/>
      <c r="E10" s="83"/>
      <c r="F10" s="64"/>
      <c r="G10" s="64"/>
      <c r="H10" s="64"/>
      <c r="I10" s="83"/>
      <c r="J10" s="84"/>
      <c r="K10" s="5"/>
    </row>
    <row r="11" spans="2:12" ht="18" customHeight="1">
      <c r="B11" s="71" t="s">
        <v>2</v>
      </c>
      <c r="C11" s="20" t="s">
        <v>32</v>
      </c>
      <c r="D11" s="7"/>
      <c r="E11" s="54"/>
      <c r="F11" s="54"/>
      <c r="G11" s="54"/>
      <c r="H11" s="54"/>
      <c r="I11" s="54"/>
      <c r="J11" s="41"/>
      <c r="K11" s="53"/>
      <c r="L11" s="72"/>
    </row>
    <row r="12" spans="2:12" ht="11.25" customHeight="1">
      <c r="B12" s="71" t="s">
        <v>3</v>
      </c>
      <c r="C12" s="8" t="s">
        <v>15</v>
      </c>
      <c r="D12" s="9">
        <v>1135792</v>
      </c>
      <c r="E12" s="10">
        <f>F12</f>
        <v>66543</v>
      </c>
      <c r="F12" s="10">
        <v>66543</v>
      </c>
      <c r="G12" s="10"/>
      <c r="H12" s="10"/>
      <c r="I12" s="10">
        <f>J12+K12</f>
        <v>1123348.71</v>
      </c>
      <c r="J12" s="42">
        <v>54100</v>
      </c>
      <c r="K12" s="10">
        <v>1069248.71</v>
      </c>
      <c r="L12" s="92"/>
    </row>
    <row r="13" spans="2:12" ht="12.75">
      <c r="B13" s="13"/>
      <c r="C13" s="6" t="s">
        <v>48</v>
      </c>
      <c r="D13" s="11">
        <f>SUM(D12:D12)</f>
        <v>1135792</v>
      </c>
      <c r="E13" s="12">
        <f>SUM(E12:E12)</f>
        <v>66543</v>
      </c>
      <c r="F13" s="12">
        <f>F12</f>
        <v>66543</v>
      </c>
      <c r="G13" s="12"/>
      <c r="H13" s="13"/>
      <c r="I13" s="12">
        <f>SUM(I12:I12)</f>
        <v>1123348.71</v>
      </c>
      <c r="J13" s="43">
        <f>SUM(J12:J12)</f>
        <v>54100</v>
      </c>
      <c r="K13" s="12">
        <f>SUM(K12:K12)</f>
        <v>1069248.71</v>
      </c>
      <c r="L13" s="72"/>
    </row>
    <row r="14" spans="2:12" ht="3.75" customHeight="1">
      <c r="B14" s="13"/>
      <c r="C14" s="14"/>
      <c r="D14" s="15"/>
      <c r="E14" s="16"/>
      <c r="F14" s="16"/>
      <c r="G14" s="16"/>
      <c r="H14" s="16"/>
      <c r="I14" s="16"/>
      <c r="J14" s="44"/>
      <c r="K14" s="17"/>
      <c r="L14" s="72"/>
    </row>
    <row r="15" spans="2:12" ht="18" customHeight="1">
      <c r="B15" s="71" t="s">
        <v>4</v>
      </c>
      <c r="C15" s="20" t="s">
        <v>33</v>
      </c>
      <c r="D15" s="52"/>
      <c r="E15" s="54"/>
      <c r="F15" s="54"/>
      <c r="G15" s="54"/>
      <c r="H15" s="54"/>
      <c r="I15" s="54"/>
      <c r="J15" s="41"/>
      <c r="K15" s="53" t="s">
        <v>1</v>
      </c>
      <c r="L15" s="72"/>
    </row>
    <row r="16" spans="2:12" ht="12.75">
      <c r="B16" s="71" t="s">
        <v>5</v>
      </c>
      <c r="C16" s="8" t="s">
        <v>38</v>
      </c>
      <c r="D16" s="9">
        <v>656113</v>
      </c>
      <c r="E16" s="10"/>
      <c r="F16" s="10"/>
      <c r="G16" s="10"/>
      <c r="H16" s="10"/>
      <c r="I16" s="10">
        <f>J16+K16</f>
        <v>656113.24</v>
      </c>
      <c r="J16" s="42"/>
      <c r="K16" s="10">
        <v>656113.24</v>
      </c>
      <c r="L16" s="92"/>
    </row>
    <row r="17" spans="2:12" ht="11.25" customHeight="1">
      <c r="B17" s="13"/>
      <c r="C17" s="6" t="s">
        <v>47</v>
      </c>
      <c r="D17" s="11">
        <f>SUM(D16:D16)</f>
        <v>656113</v>
      </c>
      <c r="E17" s="12">
        <f>SUM(E16:E16)</f>
        <v>0</v>
      </c>
      <c r="F17" s="12">
        <f>F16</f>
        <v>0</v>
      </c>
      <c r="G17" s="12"/>
      <c r="H17" s="13"/>
      <c r="I17" s="12">
        <f>SUM(I16:I16)</f>
        <v>656113.24</v>
      </c>
      <c r="J17" s="43">
        <f>SUM(J16:J16)</f>
        <v>0</v>
      </c>
      <c r="K17" s="12">
        <f>SUM(K16:K16)</f>
        <v>656113.24</v>
      </c>
      <c r="L17" s="72"/>
    </row>
    <row r="18" spans="2:12" ht="3" customHeight="1">
      <c r="B18" s="13"/>
      <c r="C18" s="14"/>
      <c r="D18" s="15"/>
      <c r="E18" s="16"/>
      <c r="F18" s="16"/>
      <c r="G18" s="16"/>
      <c r="H18" s="16"/>
      <c r="I18" s="16"/>
      <c r="J18" s="44"/>
      <c r="K18" s="17"/>
      <c r="L18" s="72"/>
    </row>
    <row r="19" spans="2:12" ht="18" customHeight="1">
      <c r="B19" s="71" t="s">
        <v>6</v>
      </c>
      <c r="C19" s="20" t="s">
        <v>34</v>
      </c>
      <c r="D19" s="52"/>
      <c r="E19" s="18"/>
      <c r="F19" s="54"/>
      <c r="G19" s="54"/>
      <c r="H19" s="54"/>
      <c r="I19" s="54"/>
      <c r="J19" s="41"/>
      <c r="K19" s="53"/>
      <c r="L19" s="72"/>
    </row>
    <row r="20" spans="2:12" ht="12" customHeight="1">
      <c r="B20" s="71" t="s">
        <v>7</v>
      </c>
      <c r="C20" s="8" t="s">
        <v>15</v>
      </c>
      <c r="D20" s="9">
        <v>222148</v>
      </c>
      <c r="E20" s="10">
        <f>F20</f>
        <v>0</v>
      </c>
      <c r="F20" s="10"/>
      <c r="G20" s="10"/>
      <c r="H20" s="10"/>
      <c r="I20" s="10">
        <f>J20+K20</f>
        <v>222148.34</v>
      </c>
      <c r="J20" s="42"/>
      <c r="K20" s="10">
        <v>222148.34</v>
      </c>
      <c r="L20" s="72"/>
    </row>
    <row r="21" spans="2:12" ht="12.75">
      <c r="B21" s="13"/>
      <c r="C21" s="6" t="s">
        <v>1</v>
      </c>
      <c r="D21" s="11">
        <f>SUM(D20:D20)</f>
        <v>222148</v>
      </c>
      <c r="E21" s="12">
        <f>SUM(E20:E20)</f>
        <v>0</v>
      </c>
      <c r="F21" s="12">
        <f>F20</f>
        <v>0</v>
      </c>
      <c r="G21" s="12"/>
      <c r="H21" s="13"/>
      <c r="I21" s="12">
        <f>SUM(I20:I20)</f>
        <v>222148.34</v>
      </c>
      <c r="J21" s="43">
        <f>SUM(J20:J20)</f>
        <v>0</v>
      </c>
      <c r="K21" s="12">
        <f>SUM(K20:K20)</f>
        <v>222148.34</v>
      </c>
      <c r="L21" s="72"/>
    </row>
    <row r="22" spans="2:12" ht="3" customHeight="1">
      <c r="B22" s="13"/>
      <c r="C22" s="14"/>
      <c r="D22" s="19"/>
      <c r="E22" s="19"/>
      <c r="F22" s="19"/>
      <c r="G22" s="19"/>
      <c r="H22" s="19"/>
      <c r="I22" s="19"/>
      <c r="J22" s="45"/>
      <c r="K22" s="17"/>
      <c r="L22" s="72"/>
    </row>
    <row r="23" spans="2:12" ht="18" customHeight="1">
      <c r="B23" s="71" t="s">
        <v>8</v>
      </c>
      <c r="C23" s="20" t="s">
        <v>35</v>
      </c>
      <c r="D23" s="52"/>
      <c r="E23" s="18"/>
      <c r="F23" s="54"/>
      <c r="G23" s="54"/>
      <c r="H23" s="54"/>
      <c r="I23" s="54"/>
      <c r="J23" s="41"/>
      <c r="K23" s="53"/>
      <c r="L23" s="72"/>
    </row>
    <row r="24" spans="2:12" ht="12" customHeight="1">
      <c r="B24" s="71" t="s">
        <v>9</v>
      </c>
      <c r="C24" s="8" t="s">
        <v>15</v>
      </c>
      <c r="D24" s="9">
        <v>477781</v>
      </c>
      <c r="E24" s="10">
        <f>F24</f>
        <v>2706</v>
      </c>
      <c r="F24" s="10">
        <v>2706</v>
      </c>
      <c r="G24" s="10"/>
      <c r="H24" s="10"/>
      <c r="I24" s="10">
        <f>J24+K24</f>
        <v>477274.54</v>
      </c>
      <c r="J24" s="42">
        <v>2200</v>
      </c>
      <c r="K24" s="10">
        <v>475074.54</v>
      </c>
      <c r="L24" s="72"/>
    </row>
    <row r="25" spans="2:12" ht="12" customHeight="1">
      <c r="B25" s="13"/>
      <c r="C25" s="6" t="s">
        <v>1</v>
      </c>
      <c r="D25" s="11">
        <f>SUM(D24:D24)</f>
        <v>477781</v>
      </c>
      <c r="E25" s="12">
        <f>SUM(E24:E24)</f>
        <v>2706</v>
      </c>
      <c r="F25" s="12">
        <f>F24</f>
        <v>2706</v>
      </c>
      <c r="G25" s="12"/>
      <c r="H25" s="13"/>
      <c r="I25" s="12">
        <f>SUM(I24:I24)</f>
        <v>477274.54</v>
      </c>
      <c r="J25" s="43">
        <f>SUM(J24:J24)</f>
        <v>2200</v>
      </c>
      <c r="K25" s="12">
        <f>SUM(K24:K24)</f>
        <v>475074.54</v>
      </c>
      <c r="L25" s="72"/>
    </row>
    <row r="26" spans="2:12" ht="3" customHeight="1">
      <c r="B26" s="71"/>
      <c r="C26" s="20"/>
      <c r="D26" s="52"/>
      <c r="E26" s="18"/>
      <c r="F26" s="18"/>
      <c r="G26" s="18"/>
      <c r="H26" s="18"/>
      <c r="I26" s="18"/>
      <c r="J26" s="46"/>
      <c r="K26" s="53"/>
      <c r="L26" s="72"/>
    </row>
    <row r="27" spans="2:12" ht="18" customHeight="1">
      <c r="B27" s="71" t="s">
        <v>10</v>
      </c>
      <c r="C27" s="20" t="s">
        <v>36</v>
      </c>
      <c r="D27" s="52"/>
      <c r="E27" s="18"/>
      <c r="F27" s="54"/>
      <c r="G27" s="54"/>
      <c r="H27" s="54"/>
      <c r="I27" s="54"/>
      <c r="J27" s="41"/>
      <c r="K27" s="53"/>
      <c r="L27" s="72"/>
    </row>
    <row r="28" spans="2:12" ht="12" customHeight="1">
      <c r="B28" s="71" t="s">
        <v>11</v>
      </c>
      <c r="C28" s="8" t="s">
        <v>15</v>
      </c>
      <c r="D28" s="9">
        <v>61000</v>
      </c>
      <c r="E28" s="10"/>
      <c r="F28" s="10"/>
      <c r="G28" s="10"/>
      <c r="H28" s="10"/>
      <c r="I28" s="10">
        <f>J28+K28</f>
        <v>61000</v>
      </c>
      <c r="J28" s="42"/>
      <c r="K28" s="10">
        <v>61000</v>
      </c>
      <c r="L28" s="72"/>
    </row>
    <row r="29" spans="2:12" ht="11.25" customHeight="1">
      <c r="B29" s="13"/>
      <c r="C29" s="6" t="s">
        <v>23</v>
      </c>
      <c r="D29" s="11">
        <f>SUM(D28:D28)</f>
        <v>61000</v>
      </c>
      <c r="E29" s="12">
        <f>SUM(E28:E28)</f>
        <v>0</v>
      </c>
      <c r="F29" s="12">
        <f>F28</f>
        <v>0</v>
      </c>
      <c r="G29" s="12"/>
      <c r="H29" s="13"/>
      <c r="I29" s="12">
        <f>SUM(I28:I28)</f>
        <v>61000</v>
      </c>
      <c r="J29" s="43">
        <f>SUM(J28:J28)</f>
        <v>0</v>
      </c>
      <c r="K29" s="12">
        <f>SUM(K28:K28)</f>
        <v>61000</v>
      </c>
      <c r="L29" s="72"/>
    </row>
    <row r="30" spans="2:12" ht="6.75" customHeight="1">
      <c r="B30" s="73"/>
      <c r="C30" s="14"/>
      <c r="D30" s="12"/>
      <c r="E30" s="21"/>
      <c r="F30" s="21"/>
      <c r="G30" s="21"/>
      <c r="H30" s="21"/>
      <c r="I30" s="21"/>
      <c r="J30" s="47"/>
      <c r="K30" s="17"/>
      <c r="L30" s="72"/>
    </row>
    <row r="31" spans="2:12" ht="12.75" customHeight="1">
      <c r="B31" s="13"/>
      <c r="C31" s="6"/>
      <c r="D31" s="12"/>
      <c r="E31" s="11"/>
      <c r="F31" s="11"/>
      <c r="G31" s="11"/>
      <c r="H31" s="11"/>
      <c r="I31" s="11"/>
      <c r="J31" s="55"/>
      <c r="K31" s="17"/>
      <c r="L31" s="72"/>
    </row>
    <row r="32" spans="2:12" ht="12.75" customHeight="1">
      <c r="B32" s="13"/>
      <c r="C32" s="8" t="s">
        <v>15</v>
      </c>
      <c r="D32" s="11">
        <f>D28+D24+D20+D16+D12</f>
        <v>2552834</v>
      </c>
      <c r="E32" s="11">
        <f>E28+E24+E20+E16+E12</f>
        <v>69249</v>
      </c>
      <c r="F32" s="11">
        <f>F28+F24+F20+F16+F12</f>
        <v>69249</v>
      </c>
      <c r="G32" s="12">
        <f>G12+G16+G20+G24+G28</f>
        <v>0</v>
      </c>
      <c r="H32" s="12">
        <f>H12+H16+H20+H24+H28</f>
        <v>0</v>
      </c>
      <c r="I32" s="12">
        <f>I12+I16+I20+I24+I28</f>
        <v>2539884.83</v>
      </c>
      <c r="J32" s="12">
        <f>J12+J16+J20+J24+J28</f>
        <v>56300</v>
      </c>
      <c r="K32" s="12">
        <f>K12+K16+K20+K24+K28</f>
        <v>2483584.83</v>
      </c>
      <c r="L32" s="72"/>
    </row>
    <row r="33" spans="2:12" ht="17.25" customHeight="1">
      <c r="B33" s="73"/>
      <c r="C33" s="14" t="s">
        <v>37</v>
      </c>
      <c r="D33" s="21">
        <f aca="true" t="shared" si="0" ref="D33:K33">SUM(D32:D32)</f>
        <v>2552834</v>
      </c>
      <c r="E33" s="56">
        <f t="shared" si="0"/>
        <v>69249</v>
      </c>
      <c r="F33" s="56">
        <f t="shared" si="0"/>
        <v>69249</v>
      </c>
      <c r="G33" s="56">
        <f t="shared" si="0"/>
        <v>0</v>
      </c>
      <c r="H33" s="56">
        <f t="shared" si="0"/>
        <v>0</v>
      </c>
      <c r="I33" s="56">
        <f t="shared" si="0"/>
        <v>2539884.83</v>
      </c>
      <c r="J33" s="56">
        <f t="shared" si="0"/>
        <v>56300</v>
      </c>
      <c r="K33" s="56">
        <f t="shared" si="0"/>
        <v>2483584.83</v>
      </c>
      <c r="L33" s="72"/>
    </row>
    <row r="34" spans="2:12" ht="18" customHeight="1">
      <c r="B34" s="77"/>
      <c r="C34" s="22"/>
      <c r="D34" s="23"/>
      <c r="E34" s="23"/>
      <c r="F34" s="23"/>
      <c r="G34" s="23"/>
      <c r="H34" s="23"/>
      <c r="I34" s="23"/>
      <c r="J34" s="23"/>
      <c r="K34" s="23"/>
      <c r="L34" s="72"/>
    </row>
    <row r="35" spans="2:12" ht="18" customHeight="1">
      <c r="B35" s="80"/>
      <c r="C35" s="57"/>
      <c r="D35" s="58"/>
      <c r="E35" s="58"/>
      <c r="F35" s="58"/>
      <c r="G35" s="58"/>
      <c r="H35" s="58"/>
      <c r="I35" s="58"/>
      <c r="J35" s="58"/>
      <c r="K35" s="58"/>
      <c r="L35" s="72"/>
    </row>
    <row r="36" spans="2:12" ht="18" customHeight="1">
      <c r="B36" s="80"/>
      <c r="C36" s="57"/>
      <c r="D36" s="58"/>
      <c r="E36" s="58"/>
      <c r="F36" s="58"/>
      <c r="G36" s="58"/>
      <c r="H36" s="58"/>
      <c r="I36" s="58"/>
      <c r="J36" s="58"/>
      <c r="K36" s="58"/>
      <c r="L36" s="72"/>
    </row>
    <row r="37" spans="2:12" ht="18" customHeight="1">
      <c r="B37" s="80"/>
      <c r="C37" s="57"/>
      <c r="D37" s="58"/>
      <c r="E37" s="58"/>
      <c r="F37" s="58"/>
      <c r="G37" s="58"/>
      <c r="H37" s="58"/>
      <c r="I37" s="58"/>
      <c r="J37" s="58"/>
      <c r="K37" s="58"/>
      <c r="L37" s="72"/>
    </row>
    <row r="38" spans="2:12" ht="18" customHeight="1">
      <c r="B38" s="80"/>
      <c r="C38" s="57"/>
      <c r="D38" s="58"/>
      <c r="E38" s="58"/>
      <c r="F38" s="58"/>
      <c r="G38" s="58"/>
      <c r="H38" s="58"/>
      <c r="I38" s="58"/>
      <c r="J38" s="58"/>
      <c r="K38" s="58"/>
      <c r="L38" s="72"/>
    </row>
    <row r="39" spans="2:12" ht="18" customHeight="1">
      <c r="B39" s="80"/>
      <c r="C39" s="57"/>
      <c r="D39" s="58"/>
      <c r="E39" s="58"/>
      <c r="F39" s="58"/>
      <c r="G39" s="58"/>
      <c r="H39" s="58"/>
      <c r="I39" s="58"/>
      <c r="J39" s="58"/>
      <c r="K39" s="58"/>
      <c r="L39" s="72"/>
    </row>
    <row r="40" spans="2:12" ht="6" customHeight="1">
      <c r="B40" s="80"/>
      <c r="C40" s="57"/>
      <c r="D40" s="58"/>
      <c r="E40" s="58"/>
      <c r="F40" s="58"/>
      <c r="G40" s="58"/>
      <c r="H40" s="58"/>
      <c r="I40" s="58"/>
      <c r="J40" s="58"/>
      <c r="K40" s="58"/>
      <c r="L40" s="72"/>
    </row>
    <row r="41" spans="2:12" ht="4.5" customHeight="1">
      <c r="B41" s="80"/>
      <c r="C41" s="57"/>
      <c r="D41" s="58"/>
      <c r="E41" s="58"/>
      <c r="F41" s="58"/>
      <c r="G41" s="58"/>
      <c r="H41" s="58"/>
      <c r="I41" s="58"/>
      <c r="J41" s="58"/>
      <c r="K41" s="58"/>
      <c r="L41" s="72"/>
    </row>
    <row r="42" spans="2:12" ht="18" customHeight="1">
      <c r="B42" s="74"/>
      <c r="C42" s="86" t="s">
        <v>56</v>
      </c>
      <c r="D42" s="65"/>
      <c r="E42" s="65"/>
      <c r="F42" s="65"/>
      <c r="G42" s="65"/>
      <c r="H42" s="65"/>
      <c r="I42" s="65"/>
      <c r="J42" s="65"/>
      <c r="K42" s="66"/>
      <c r="L42" s="72"/>
    </row>
    <row r="43" spans="2:12" ht="30" customHeight="1">
      <c r="B43" s="75" t="s">
        <v>12</v>
      </c>
      <c r="C43" s="67" t="s">
        <v>45</v>
      </c>
      <c r="D43" s="51"/>
      <c r="E43" s="25"/>
      <c r="F43" s="50"/>
      <c r="G43" s="50"/>
      <c r="H43" s="50"/>
      <c r="I43" s="50"/>
      <c r="J43" s="48"/>
      <c r="K43" s="98" t="s">
        <v>1</v>
      </c>
      <c r="L43" s="72"/>
    </row>
    <row r="44" spans="2:12" ht="12" customHeight="1">
      <c r="B44" s="71" t="s">
        <v>13</v>
      </c>
      <c r="C44" s="8" t="s">
        <v>15</v>
      </c>
      <c r="D44" s="9">
        <v>34358</v>
      </c>
      <c r="E44" s="10">
        <f>F44</f>
        <v>17958</v>
      </c>
      <c r="F44" s="10">
        <v>17958</v>
      </c>
      <c r="G44" s="10"/>
      <c r="H44" s="10"/>
      <c r="I44" s="10">
        <f>J44+K44</f>
        <v>30999.9</v>
      </c>
      <c r="J44" s="42">
        <v>14600</v>
      </c>
      <c r="K44" s="10">
        <v>16399.9</v>
      </c>
      <c r="L44" s="72"/>
    </row>
    <row r="45" spans="1:12" ht="12.75">
      <c r="A45" s="90"/>
      <c r="B45" s="62"/>
      <c r="C45" s="14" t="s">
        <v>1</v>
      </c>
      <c r="D45" s="21">
        <f>SUM(D44:D44)</f>
        <v>34358</v>
      </c>
      <c r="E45" s="56">
        <f>SUM(E44:E44)</f>
        <v>17958</v>
      </c>
      <c r="F45" s="56">
        <f>F44</f>
        <v>17958</v>
      </c>
      <c r="G45" s="56"/>
      <c r="H45" s="73"/>
      <c r="I45" s="56">
        <f>SUM(I44:I44)</f>
        <v>30999.9</v>
      </c>
      <c r="J45" s="87">
        <f>SUM(J44:J44)</f>
        <v>14600</v>
      </c>
      <c r="K45" s="56">
        <f>SUM(K44:K44)</f>
        <v>16399.9</v>
      </c>
      <c r="L45" s="72"/>
    </row>
    <row r="46" spans="1:12" ht="5.25" customHeight="1">
      <c r="A46" s="1"/>
      <c r="B46" s="78"/>
      <c r="C46" s="22"/>
      <c r="D46" s="88"/>
      <c r="E46" s="26"/>
      <c r="F46" s="26"/>
      <c r="G46" s="26"/>
      <c r="H46" s="26"/>
      <c r="I46" s="26"/>
      <c r="J46" s="49"/>
      <c r="K46" s="24"/>
      <c r="L46" s="72"/>
    </row>
    <row r="47" spans="2:13" ht="42.75" customHeight="1">
      <c r="B47" s="71" t="s">
        <v>16</v>
      </c>
      <c r="C47" s="68" t="s">
        <v>39</v>
      </c>
      <c r="D47" s="52"/>
      <c r="E47" s="52"/>
      <c r="F47" s="82"/>
      <c r="G47" s="82"/>
      <c r="H47" s="82"/>
      <c r="I47" s="82"/>
      <c r="J47" s="89"/>
      <c r="K47" s="53" t="s">
        <v>1</v>
      </c>
      <c r="L47" s="72"/>
      <c r="M47" s="97"/>
    </row>
    <row r="48" spans="2:12" ht="15" customHeight="1">
      <c r="B48" s="71" t="s">
        <v>17</v>
      </c>
      <c r="C48" s="8" t="s">
        <v>40</v>
      </c>
      <c r="D48" s="9">
        <v>544624</v>
      </c>
      <c r="E48" s="10"/>
      <c r="F48" s="10"/>
      <c r="G48" s="10"/>
      <c r="H48" s="10"/>
      <c r="I48" s="10">
        <f>J48+K48</f>
        <v>544624.48</v>
      </c>
      <c r="J48" s="42"/>
      <c r="K48" s="10">
        <v>544624.48</v>
      </c>
      <c r="L48" s="72"/>
    </row>
    <row r="49" spans="2:12" ht="15" customHeight="1">
      <c r="B49" s="71" t="s">
        <v>17</v>
      </c>
      <c r="C49" s="8" t="s">
        <v>41</v>
      </c>
      <c r="D49" s="9">
        <v>311439</v>
      </c>
      <c r="E49" s="10">
        <f>F49</f>
        <v>11439</v>
      </c>
      <c r="F49" s="10">
        <v>11439</v>
      </c>
      <c r="G49" s="10"/>
      <c r="H49" s="10"/>
      <c r="I49" s="10">
        <f>J49+K49</f>
        <v>9300</v>
      </c>
      <c r="J49" s="42">
        <v>9300</v>
      </c>
      <c r="K49" s="10"/>
      <c r="L49" s="72"/>
    </row>
    <row r="50" spans="2:12" ht="15" customHeight="1">
      <c r="B50" s="62" t="s">
        <v>18</v>
      </c>
      <c r="C50" s="8" t="s">
        <v>42</v>
      </c>
      <c r="D50" s="9">
        <v>442435</v>
      </c>
      <c r="E50" s="10">
        <f>F50</f>
        <v>42435</v>
      </c>
      <c r="F50" s="10">
        <v>42435</v>
      </c>
      <c r="G50" s="10"/>
      <c r="H50" s="10"/>
      <c r="I50" s="10">
        <f>J50+K50</f>
        <v>34500</v>
      </c>
      <c r="J50" s="42">
        <v>34500</v>
      </c>
      <c r="K50" s="10"/>
      <c r="L50" s="72"/>
    </row>
    <row r="51" spans="2:12" ht="12.75">
      <c r="B51" s="13"/>
      <c r="C51" s="6" t="s">
        <v>1</v>
      </c>
      <c r="D51" s="11">
        <f>SUM(D48:D50)</f>
        <v>1298498</v>
      </c>
      <c r="E51" s="12">
        <f>SUM(E48:E50)</f>
        <v>53874</v>
      </c>
      <c r="F51" s="12">
        <f>SUM(F48:F50)</f>
        <v>53874</v>
      </c>
      <c r="G51" s="12"/>
      <c r="H51" s="13"/>
      <c r="I51" s="12">
        <f>SUM(I48:I50)</f>
        <v>588424.48</v>
      </c>
      <c r="J51" s="43">
        <f>SUM(J48:J50)</f>
        <v>43800</v>
      </c>
      <c r="K51" s="12">
        <f>SUM(K48:K50)</f>
        <v>544624.48</v>
      </c>
      <c r="L51" s="72"/>
    </row>
    <row r="52" spans="2:12" ht="3.75" customHeight="1">
      <c r="B52" s="13"/>
      <c r="C52" s="14"/>
      <c r="D52" s="15"/>
      <c r="E52" s="16"/>
      <c r="F52" s="16"/>
      <c r="G52" s="16"/>
      <c r="H52" s="16"/>
      <c r="I52" s="16"/>
      <c r="J52" s="44"/>
      <c r="K52" s="17"/>
      <c r="L52" s="72"/>
    </row>
    <row r="53" spans="2:12" ht="52.5" customHeight="1">
      <c r="B53" s="75" t="s">
        <v>19</v>
      </c>
      <c r="C53" s="20" t="s">
        <v>43</v>
      </c>
      <c r="D53" s="52"/>
      <c r="E53" s="18"/>
      <c r="F53" s="54"/>
      <c r="G53" s="54"/>
      <c r="H53" s="54"/>
      <c r="I53" s="54"/>
      <c r="J53" s="41"/>
      <c r="K53" s="53" t="s">
        <v>1</v>
      </c>
      <c r="L53" s="72"/>
    </row>
    <row r="54" spans="2:12" ht="15.75" customHeight="1">
      <c r="B54" s="71" t="s">
        <v>20</v>
      </c>
      <c r="C54" s="8" t="s">
        <v>15</v>
      </c>
      <c r="D54" s="9">
        <v>220601</v>
      </c>
      <c r="E54" s="10">
        <f>F54</f>
        <v>0</v>
      </c>
      <c r="F54" s="10"/>
      <c r="G54" s="10"/>
      <c r="H54" s="10"/>
      <c r="I54" s="10">
        <f>J54+K54</f>
        <v>220600.58</v>
      </c>
      <c r="J54" s="42"/>
      <c r="K54" s="10">
        <v>220600.58</v>
      </c>
      <c r="L54" s="72"/>
    </row>
    <row r="55" spans="2:12" ht="12.75" customHeight="1">
      <c r="B55" s="76"/>
      <c r="C55" s="6" t="s">
        <v>1</v>
      </c>
      <c r="D55" s="93">
        <f>D54</f>
        <v>220601</v>
      </c>
      <c r="E55" s="93">
        <f>E54</f>
        <v>0</v>
      </c>
      <c r="F55" s="93">
        <f>F54</f>
        <v>0</v>
      </c>
      <c r="G55" s="93"/>
      <c r="H55" s="93"/>
      <c r="I55" s="93">
        <f>I54</f>
        <v>220600.58</v>
      </c>
      <c r="J55" s="94">
        <f>J54</f>
        <v>0</v>
      </c>
      <c r="K55" s="93">
        <f>K54</f>
        <v>220600.58</v>
      </c>
      <c r="L55" s="72"/>
    </row>
    <row r="56" spans="2:12" ht="4.5" customHeight="1">
      <c r="B56" s="77"/>
      <c r="C56" s="22"/>
      <c r="D56" s="26"/>
      <c r="E56" s="26"/>
      <c r="F56" s="26"/>
      <c r="G56" s="26"/>
      <c r="H56" s="26"/>
      <c r="I56" s="26"/>
      <c r="J56" s="49"/>
      <c r="K56" s="24"/>
      <c r="L56" s="72"/>
    </row>
    <row r="57" spans="2:12" ht="14.25" customHeight="1">
      <c r="B57" s="71" t="s">
        <v>21</v>
      </c>
      <c r="C57" s="20" t="s">
        <v>44</v>
      </c>
      <c r="D57" s="11"/>
      <c r="E57" s="18"/>
      <c r="F57" s="54"/>
      <c r="G57" s="54"/>
      <c r="H57" s="54"/>
      <c r="I57" s="54"/>
      <c r="J57" s="41"/>
      <c r="K57" s="27" t="s">
        <v>1</v>
      </c>
      <c r="L57" s="72"/>
    </row>
    <row r="58" spans="2:12" ht="14.25" customHeight="1">
      <c r="B58" s="76" t="s">
        <v>24</v>
      </c>
      <c r="C58" s="8" t="s">
        <v>15</v>
      </c>
      <c r="D58" s="10">
        <v>77490</v>
      </c>
      <c r="E58" s="10">
        <f>F58</f>
        <v>70000</v>
      </c>
      <c r="F58" s="10">
        <v>70000</v>
      </c>
      <c r="G58" s="10">
        <v>0</v>
      </c>
      <c r="H58" s="10"/>
      <c r="I58" s="10">
        <f>J58+K58</f>
        <v>62490</v>
      </c>
      <c r="J58" s="42">
        <v>55000</v>
      </c>
      <c r="K58" s="10">
        <v>7490</v>
      </c>
      <c r="L58" s="72"/>
    </row>
    <row r="59" spans="2:12" ht="14.25" customHeight="1">
      <c r="B59" s="13"/>
      <c r="C59" s="6" t="s">
        <v>1</v>
      </c>
      <c r="D59" s="11">
        <f>D58</f>
        <v>77490</v>
      </c>
      <c r="E59" s="12">
        <f>F59</f>
        <v>70000</v>
      </c>
      <c r="F59" s="12">
        <f>F58</f>
        <v>70000</v>
      </c>
      <c r="G59" s="12">
        <f>G58</f>
        <v>0</v>
      </c>
      <c r="H59" s="12"/>
      <c r="I59" s="12">
        <f>I58</f>
        <v>62490</v>
      </c>
      <c r="J59" s="43">
        <f>J58</f>
        <v>55000</v>
      </c>
      <c r="K59" s="12">
        <f>K58</f>
        <v>7490</v>
      </c>
      <c r="L59" s="72"/>
    </row>
    <row r="60" spans="2:12" ht="5.25" customHeight="1">
      <c r="B60" s="13"/>
      <c r="C60" s="6"/>
      <c r="D60" s="38"/>
      <c r="E60" s="15"/>
      <c r="F60" s="15"/>
      <c r="G60" s="15"/>
      <c r="H60" s="15"/>
      <c r="I60" s="15"/>
      <c r="J60" s="99"/>
      <c r="K60" s="28"/>
      <c r="L60" s="72"/>
    </row>
    <row r="61" spans="2:12" ht="12" customHeight="1">
      <c r="B61" s="13"/>
      <c r="C61" s="8" t="s">
        <v>15</v>
      </c>
      <c r="D61" s="11">
        <f aca="true" t="shared" si="1" ref="D61:K61">D44+D48+D49+D50+D54+D58</f>
        <v>1630947</v>
      </c>
      <c r="E61" s="12">
        <f t="shared" si="1"/>
        <v>141832</v>
      </c>
      <c r="F61" s="12">
        <f t="shared" si="1"/>
        <v>141832</v>
      </c>
      <c r="G61" s="12">
        <f t="shared" si="1"/>
        <v>0</v>
      </c>
      <c r="H61" s="12">
        <f t="shared" si="1"/>
        <v>0</v>
      </c>
      <c r="I61" s="12">
        <f t="shared" si="1"/>
        <v>902514.96</v>
      </c>
      <c r="J61" s="12">
        <f t="shared" si="1"/>
        <v>113400</v>
      </c>
      <c r="K61" s="12">
        <f t="shared" si="1"/>
        <v>789114.96</v>
      </c>
      <c r="L61" s="72"/>
    </row>
    <row r="62" spans="2:12" ht="12" customHeight="1">
      <c r="B62" s="73"/>
      <c r="C62" s="62" t="s">
        <v>46</v>
      </c>
      <c r="D62" s="21">
        <f aca="true" t="shared" si="2" ref="D62:J62">SUM(D61:D61)</f>
        <v>1630947</v>
      </c>
      <c r="E62" s="56">
        <f t="shared" si="2"/>
        <v>141832</v>
      </c>
      <c r="F62" s="56">
        <f t="shared" si="2"/>
        <v>141832</v>
      </c>
      <c r="G62" s="56">
        <f t="shared" si="2"/>
        <v>0</v>
      </c>
      <c r="H62" s="56">
        <f t="shared" si="2"/>
        <v>0</v>
      </c>
      <c r="I62" s="56">
        <f t="shared" si="2"/>
        <v>902514.96</v>
      </c>
      <c r="J62" s="56">
        <f t="shared" si="2"/>
        <v>113400</v>
      </c>
      <c r="K62" s="56">
        <f>K61</f>
        <v>789114.96</v>
      </c>
      <c r="L62" s="72"/>
    </row>
    <row r="63" spans="2:12" ht="12" customHeight="1">
      <c r="B63" s="74"/>
      <c r="C63" s="79"/>
      <c r="D63" s="29"/>
      <c r="E63" s="29"/>
      <c r="F63" s="29"/>
      <c r="G63" s="29"/>
      <c r="H63" s="29"/>
      <c r="I63" s="29"/>
      <c r="J63" s="29"/>
      <c r="K63" s="29"/>
      <c r="L63" s="72"/>
    </row>
    <row r="64" spans="2:12" ht="12.75">
      <c r="B64" s="103" t="s">
        <v>51</v>
      </c>
      <c r="C64" s="104"/>
      <c r="D64" s="11">
        <f aca="true" t="shared" si="3" ref="D64:K64">D62+D33</f>
        <v>4183781</v>
      </c>
      <c r="E64" s="12">
        <f t="shared" si="3"/>
        <v>211081</v>
      </c>
      <c r="F64" s="12">
        <f t="shared" si="3"/>
        <v>211081</v>
      </c>
      <c r="G64" s="12">
        <f t="shared" si="3"/>
        <v>0</v>
      </c>
      <c r="H64" s="12">
        <f t="shared" si="3"/>
        <v>0</v>
      </c>
      <c r="I64" s="12">
        <f t="shared" si="3"/>
        <v>3442399.79</v>
      </c>
      <c r="J64" s="12">
        <f t="shared" si="3"/>
        <v>169700</v>
      </c>
      <c r="K64" s="12">
        <f t="shared" si="3"/>
        <v>3272699.79</v>
      </c>
      <c r="L64" s="72"/>
    </row>
    <row r="65" spans="2:12" ht="11.25" customHeight="1">
      <c r="B65" s="80"/>
      <c r="C65" s="81" t="s">
        <v>14</v>
      </c>
      <c r="D65" s="95"/>
      <c r="E65" s="91"/>
      <c r="F65" s="91"/>
      <c r="G65" s="91"/>
      <c r="H65" s="91"/>
      <c r="I65" s="91"/>
      <c r="J65" s="91"/>
      <c r="K65" s="91"/>
      <c r="L65" s="72"/>
    </row>
    <row r="66" spans="2:12" ht="13.5" customHeight="1">
      <c r="B66" s="80"/>
      <c r="C66" s="82" t="s">
        <v>31</v>
      </c>
      <c r="D66" s="96">
        <f>D64</f>
        <v>4183781</v>
      </c>
      <c r="E66" s="66">
        <f aca="true" t="shared" si="4" ref="E66:K66">E61+E32</f>
        <v>211081</v>
      </c>
      <c r="F66" s="66">
        <f t="shared" si="4"/>
        <v>211081</v>
      </c>
      <c r="G66" s="66">
        <f t="shared" si="4"/>
        <v>0</v>
      </c>
      <c r="H66" s="66">
        <f t="shared" si="4"/>
        <v>0</v>
      </c>
      <c r="I66" s="66">
        <f t="shared" si="4"/>
        <v>3442399.79</v>
      </c>
      <c r="J66" s="66">
        <f t="shared" si="4"/>
        <v>169700</v>
      </c>
      <c r="K66" s="66">
        <f t="shared" si="4"/>
        <v>3272699.79</v>
      </c>
      <c r="L66" s="72"/>
    </row>
    <row r="67" spans="2:12" ht="6" customHeight="1">
      <c r="B67" s="80"/>
      <c r="C67" s="82"/>
      <c r="D67" s="39"/>
      <c r="E67" s="39"/>
      <c r="F67" s="39"/>
      <c r="G67" s="39"/>
      <c r="H67" s="39"/>
      <c r="I67" s="39"/>
      <c r="J67" s="39"/>
      <c r="K67" s="39"/>
      <c r="L67" s="72"/>
    </row>
    <row r="68" spans="2:12" ht="11.25" customHeight="1">
      <c r="B68" s="80"/>
      <c r="C68" s="78"/>
      <c r="D68" s="69"/>
      <c r="E68" s="70"/>
      <c r="F68" s="70"/>
      <c r="G68" s="70"/>
      <c r="H68" s="70"/>
      <c r="I68" s="70"/>
      <c r="J68" s="70"/>
      <c r="K68" s="70"/>
      <c r="L68" s="72"/>
    </row>
    <row r="69" spans="2:11" ht="6" customHeight="1">
      <c r="B69" s="30"/>
      <c r="C69" s="31"/>
      <c r="D69" s="32"/>
      <c r="E69" s="32"/>
      <c r="F69" s="32"/>
      <c r="G69" s="32"/>
      <c r="H69" s="32"/>
      <c r="I69" s="32"/>
      <c r="J69" s="32"/>
      <c r="K69" s="33"/>
    </row>
    <row r="70" spans="2:11" ht="15">
      <c r="B70" s="30"/>
      <c r="C70" s="34"/>
      <c r="D70" s="35"/>
      <c r="E70" s="36"/>
      <c r="F70" s="32"/>
      <c r="G70" s="32"/>
      <c r="H70" s="32"/>
      <c r="I70" s="32"/>
      <c r="J70" s="32"/>
      <c r="K70" s="33"/>
    </row>
    <row r="71" spans="2:11" ht="12.75">
      <c r="B71" s="30"/>
      <c r="C71" s="37"/>
      <c r="D71" s="32"/>
      <c r="E71" s="32"/>
      <c r="F71" s="32"/>
      <c r="G71" s="32"/>
      <c r="H71" s="32"/>
      <c r="I71" s="32"/>
      <c r="J71" s="32"/>
      <c r="K71" s="33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sheetProtection/>
  <mergeCells count="11">
    <mergeCell ref="E7:H7"/>
    <mergeCell ref="D7:D9"/>
    <mergeCell ref="B64:C64"/>
    <mergeCell ref="I7:K7"/>
    <mergeCell ref="I8:I9"/>
    <mergeCell ref="F8:H8"/>
    <mergeCell ref="B5:K5"/>
    <mergeCell ref="C7:C9"/>
    <mergeCell ref="B7:B9"/>
    <mergeCell ref="J8:K8"/>
    <mergeCell ref="E8:E9"/>
  </mergeCells>
  <printOptions/>
  <pageMargins left="0.5511811023622047" right="0.11811023622047245" top="0.15748031496062992" bottom="0.1968503937007874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2013-03-05T14:45:14Z</cp:lastPrinted>
  <dcterms:created xsi:type="dcterms:W3CDTF">2005-03-06T09:07:58Z</dcterms:created>
  <dcterms:modified xsi:type="dcterms:W3CDTF">2013-03-27T09:06:17Z</dcterms:modified>
  <cp:category/>
  <cp:version/>
  <cp:contentType/>
  <cp:contentStatus/>
</cp:coreProperties>
</file>