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<sst xmlns="http://schemas.openxmlformats.org/spreadsheetml/2006/main" count="240" uniqueCount="141">
  <si>
    <t>poz.</t>
  </si>
  <si>
    <t>działanie inwestycyjne</t>
  </si>
  <si>
    <t>RAZEM</t>
  </si>
  <si>
    <t>Planowane łączne wydatki</t>
  </si>
  <si>
    <t>1.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</si>
  <si>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</si>
  <si>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</si>
  <si>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</si>
  <si>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</si>
  <si>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</si>
  <si>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</si>
  <si>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</si>
  <si>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</si>
  <si>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</si>
  <si>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</si>
  <si>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</si>
  <si>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</si>
  <si>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</si>
  <si>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</si>
  <si>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</si>
  <si>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</si>
  <si>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</si>
  <si>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</si>
  <si>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</si>
  <si>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</si>
  <si>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</si>
  <si>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</si>
  <si>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</si>
  <si>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</si>
  <si>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</si>
  <si>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</si>
  <si>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</si>
  <si>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</si>
  <si>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</si>
  <si>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</si>
  <si>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</si>
  <si>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</si>
  <si>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</si>
  <si>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</si>
  <si>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</si>
  <si>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</si>
  <si>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</si>
  <si>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</si>
  <si>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</si>
  <si>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</si>
  <si>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Marysin</t>
  </si>
  <si>
    <t>Kanalizacja Janczewice, Podolszyn, Lesznowola zach.</t>
  </si>
  <si>
    <t>Kanalizacja Zamienie</t>
  </si>
  <si>
    <t>Kanalizacja Garbatka - Jastrzębiec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</si>
  <si>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</si>
  <si>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</si>
  <si>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</si>
  <si>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</si>
  <si>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</si>
  <si>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</si>
  <si>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</si>
  <si>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</si>
  <si>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</si>
  <si>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</si>
  <si>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</si>
  <si>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</si>
  <si>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</si>
  <si>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</si>
  <si>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</si>
  <si>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</si>
  <si>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</si>
  <si>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</si>
  <si>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</si>
  <si>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</si>
  <si>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</si>
  <si>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</si>
  <si>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</si>
  <si>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</si>
  <si>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Rozbudowa oczyszczalni "Łazy" do przepustowości 861m3/d</t>
  </si>
  <si>
    <t>Budowa oczyszczalni "Łoziska" o przepustowości 3000m3/d</t>
  </si>
  <si>
    <t>Budowa oczyszczalni "Janczewice" o przepustowości 250m3/d</t>
  </si>
  <si>
    <t>Budowa oczyszczalni "Zamienie"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</si>
  <si>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</si>
  <si>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</si>
  <si>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</si>
  <si>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</si>
  <si>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</si>
  <si>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</si>
  <si>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</si>
  <si>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</si>
  <si>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</si>
  <si>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</si>
  <si>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</si>
  <si>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</si>
  <si>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</si>
  <si>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Budowa SUW "Łoziska"</t>
  </si>
  <si>
    <t>Budowa SUW "Zamienie"</t>
  </si>
  <si>
    <t>Budowa SUW "Mleczarska"</t>
  </si>
  <si>
    <t>Budowa SUW "Warszawianka"</t>
  </si>
  <si>
    <t>Budowa SUW "Kielecka"</t>
  </si>
  <si>
    <t xml:space="preserve">RAZEM WYDATKI PROGRAMU 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</si>
  <si>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</si>
  <si>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</si>
  <si>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</si>
  <si>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</si>
  <si>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</si>
  <si>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</si>
  <si>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</si>
  <si>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</si>
  <si>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planowane limity wydatków  w poszczególnych latach</t>
  </si>
  <si>
    <t>Rady Gminy Lesznowola</t>
  </si>
  <si>
    <t>12.4</t>
  </si>
  <si>
    <t>15.4</t>
  </si>
  <si>
    <t>15.5</t>
  </si>
  <si>
    <t>Rozbudowa oczyszczalni "Kosów" do przepustowości 1000m3/d wraz z przebudową rowu melioracyjnego "J"</t>
  </si>
  <si>
    <t>roboty budowlane oczyszczalni</t>
  </si>
  <si>
    <t>roboty budowlane - rów</t>
  </si>
  <si>
    <t>Budowa SUW "Marysin"</t>
  </si>
  <si>
    <t xml:space="preserve">Budowa SUW "ŁAZY" </t>
  </si>
  <si>
    <t>w tym:</t>
  </si>
  <si>
    <t>wpłaty komitetów społecznych</t>
  </si>
  <si>
    <t>wpłaty podmiotów gospodarczych</t>
  </si>
  <si>
    <t>budżet gminy</t>
  </si>
  <si>
    <t>Razem</t>
  </si>
  <si>
    <t>Modernizacja SUW "Lesznowola Pole"</t>
  </si>
  <si>
    <t>zakup gruntu pod studnie</t>
  </si>
  <si>
    <t>Modernizacja wyposażenia stacji, roboty budowlane w tym budowa studni nr 3 i 4</t>
  </si>
  <si>
    <t xml:space="preserve">Plan limitów wydatków inwestycyjnych na lata 2004 - 2009 dla poszczególnych zadań składających się na program inwestycyjny pn: "Kompleksowy program gospodarki wodno-ściekowej gminy Lesznowola"                                                                                                     </t>
  </si>
  <si>
    <t xml:space="preserve">Pożyczki </t>
  </si>
  <si>
    <t>8.4</t>
  </si>
  <si>
    <t>9.4</t>
  </si>
  <si>
    <t>12.5</t>
  </si>
  <si>
    <t>Pozostałe koszty;  ocena oddział  na środ  i inne koszty</t>
  </si>
  <si>
    <t>Załącznik Nr 3a</t>
  </si>
  <si>
    <t xml:space="preserve">do Uchwały  Nr </t>
  </si>
  <si>
    <t xml:space="preserve">z dnia </t>
  </si>
  <si>
    <t>10.4</t>
  </si>
  <si>
    <t>13.4</t>
  </si>
  <si>
    <t>13.5</t>
  </si>
  <si>
    <t>18.4</t>
  </si>
  <si>
    <t>18.5</t>
  </si>
  <si>
    <t>19.1</t>
  </si>
  <si>
    <t>19.2</t>
  </si>
  <si>
    <t>19.3</t>
  </si>
  <si>
    <t>20.</t>
  </si>
  <si>
    <t>nakłady  poniesione do końca roku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</si>
</sst>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0"/>
    </font>
    <font>
      <b/>
      <u val="single"/>
      <sz val="12"/>
      <name val="Arial CE"/>
      <family val="2"/>
    </font>
    <font>
      <sz val="7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1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3"/>
  <sheetViews>
    <sheetView tabSelected="1" workbookViewId="0" topLeftCell="A104">
      <selection activeCell="H121" sqref="H121"/>
    </sheetView>
  </sheetViews>
  <sheetFormatPr defaultColWidth="9.00390625" defaultRowHeight="12.75"/>
  <cols>
    <col min="1" max="1" width="1.12109375" style="0" customWidth="1"/>
    <col min="2" max="2" width="5.125" style="0" customWidth="1"/>
    <col min="3" max="3" width="45.00390625" style="0" customWidth="1"/>
    <col min="4" max="4" width="15.75390625" style="0" customWidth="1"/>
    <col min="5" max="5" width="15.25390625" style="0" customWidth="1"/>
    <col min="6" max="6" width="14.75390625" style="0" customWidth="1"/>
    <col min="7" max="7" width="13.75390625" style="0" customWidth="1"/>
    <col min="8" max="8" width="16.125" style="0" customWidth="1"/>
    <col min="9" max="9" width="10.125" style="0" bestFit="1" customWidth="1"/>
  </cols>
  <sheetData>
    <row r="1" spans="7:9" ht="9.75" customHeight="1">
      <c r="G1" s="22" t="s">
        <v>128</v>
      </c>
      <c r="H1" s="23"/>
      <c r="I1" s="23"/>
    </row>
    <row r="2" spans="7:9" ht="3.75" customHeight="1">
      <c r="G2" s="22"/>
      <c r="H2" s="23"/>
      <c r="I2" s="23"/>
    </row>
    <row r="3" spans="7:9" ht="13.5" customHeight="1">
      <c r="G3" s="24" t="s">
        <v>129</v>
      </c>
      <c r="H3" s="23"/>
      <c r="I3" s="23"/>
    </row>
    <row r="4" spans="7:9" ht="11.25" customHeight="1">
      <c r="G4" s="24" t="s">
        <v>105</v>
      </c>
      <c r="H4" s="23"/>
      <c r="I4" s="23"/>
    </row>
    <row r="5" spans="7:9" ht="11.25" customHeight="1">
      <c r="G5" s="25" t="s">
        <v>130</v>
      </c>
      <c r="H5" s="23"/>
      <c r="I5" s="23"/>
    </row>
    <row r="6" spans="2:8" ht="3.75" customHeight="1">
      <c r="B6" s="56" t="s">
        <v>122</v>
      </c>
      <c r="C6" s="56"/>
      <c r="D6" s="56"/>
      <c r="E6" s="56"/>
      <c r="F6" s="56"/>
      <c r="G6" s="56"/>
      <c r="H6" s="56"/>
    </row>
    <row r="7" spans="2:8" ht="1.5" customHeight="1">
      <c r="B7" s="56"/>
      <c r="C7" s="56"/>
      <c r="D7" s="56"/>
      <c r="E7" s="56"/>
      <c r="F7" s="56"/>
      <c r="G7" s="56"/>
      <c r="H7" s="56"/>
    </row>
    <row r="8" spans="2:8" ht="7.5" customHeight="1">
      <c r="B8" s="56"/>
      <c r="C8" s="56"/>
      <c r="D8" s="56"/>
      <c r="E8" s="56"/>
      <c r="F8" s="56"/>
      <c r="G8" s="56"/>
      <c r="H8" s="56"/>
    </row>
    <row r="9" spans="2:8" ht="12.75">
      <c r="B9" s="56"/>
      <c r="C9" s="56"/>
      <c r="D9" s="56"/>
      <c r="E9" s="56"/>
      <c r="F9" s="56"/>
      <c r="G9" s="56"/>
      <c r="H9" s="56"/>
    </row>
    <row r="10" spans="2:8" ht="38.25" customHeight="1">
      <c r="B10" s="60" t="s">
        <v>0</v>
      </c>
      <c r="C10" s="60" t="s">
        <v>1</v>
      </c>
      <c r="D10" s="58" t="s">
        <v>140</v>
      </c>
      <c r="E10" s="57" t="s">
        <v>104</v>
      </c>
      <c r="F10" s="57"/>
      <c r="G10" s="57"/>
      <c r="H10" s="2" t="s">
        <v>3</v>
      </c>
    </row>
    <row r="11" spans="2:8" ht="12.75">
      <c r="B11" s="61"/>
      <c r="C11" s="61"/>
      <c r="D11" s="59"/>
      <c r="E11" s="1">
        <v>2007</v>
      </c>
      <c r="F11" s="1">
        <v>2008</v>
      </c>
      <c r="G11" s="1">
        <v>2009</v>
      </c>
      <c r="H11" s="1" t="s">
        <v>2</v>
      </c>
    </row>
    <row r="12" spans="2:8" ht="5.25" customHeight="1">
      <c r="B12" s="43" t="s">
        <v>4</v>
      </c>
      <c r="C12" s="43" t="s">
        <v>15</v>
      </c>
      <c r="D12" s="52"/>
      <c r="E12" s="52"/>
      <c r="F12" s="52"/>
      <c r="G12" s="52"/>
      <c r="H12" s="54" t="s">
        <v>2</v>
      </c>
    </row>
    <row r="13" spans="2:8" ht="9.75" customHeight="1">
      <c r="B13" s="44"/>
      <c r="C13" s="44"/>
      <c r="D13" s="53"/>
      <c r="E13" s="53"/>
      <c r="F13" s="53"/>
      <c r="G13" s="53"/>
      <c r="H13" s="55"/>
    </row>
    <row r="14" spans="2:8" ht="10.5" customHeight="1">
      <c r="B14" s="3" t="s">
        <v>5</v>
      </c>
      <c r="C14" s="4" t="s">
        <v>7</v>
      </c>
      <c r="D14" s="16">
        <v>2000</v>
      </c>
      <c r="E14" s="17">
        <v>150000</v>
      </c>
      <c r="F14" s="17"/>
      <c r="G14" s="16"/>
      <c r="H14" s="17">
        <f>SUM(D14:G14)</f>
        <v>152000</v>
      </c>
    </row>
    <row r="15" spans="2:8" ht="10.5" customHeight="1">
      <c r="B15" s="3" t="s">
        <v>9</v>
      </c>
      <c r="C15" s="5" t="s">
        <v>6</v>
      </c>
      <c r="D15" s="16">
        <v>0</v>
      </c>
      <c r="E15" s="16">
        <v>0</v>
      </c>
      <c r="F15" s="17">
        <v>500000</v>
      </c>
      <c r="G15" s="17">
        <v>2000000</v>
      </c>
      <c r="H15" s="17">
        <f>SUM(D15:G15)</f>
        <v>2500000</v>
      </c>
    </row>
    <row r="16" spans="2:8" ht="10.5" customHeight="1">
      <c r="B16" s="3" t="s">
        <v>10</v>
      </c>
      <c r="C16" s="5" t="s">
        <v>8</v>
      </c>
      <c r="D16" s="16">
        <v>0</v>
      </c>
      <c r="E16" s="17">
        <v>2500</v>
      </c>
      <c r="F16" s="16">
        <v>5000</v>
      </c>
      <c r="G16" s="16">
        <v>7500</v>
      </c>
      <c r="H16" s="17">
        <f>SUM(D16:G16)</f>
        <v>15000</v>
      </c>
    </row>
    <row r="17" spans="2:9" ht="14.25">
      <c r="B17" s="6"/>
      <c r="C17" s="7" t="s">
        <v>2</v>
      </c>
      <c r="D17" s="20">
        <f>SUM(D14:D16)</f>
        <v>2000</v>
      </c>
      <c r="E17" s="20">
        <f>SUM(E14:E16)</f>
        <v>152500</v>
      </c>
      <c r="F17" s="20">
        <f>SUM(F14:F16)</f>
        <v>505000</v>
      </c>
      <c r="G17" s="20">
        <f>SUM(G14:G16)</f>
        <v>2007500</v>
      </c>
      <c r="H17" s="27">
        <f>SUM(D17:G17)</f>
        <v>2667000</v>
      </c>
      <c r="I17" s="11">
        <f>SUM(H14:H16)</f>
        <v>2667000</v>
      </c>
    </row>
    <row r="18" spans="2:24" ht="12.75">
      <c r="B18" s="47" t="s">
        <v>11</v>
      </c>
      <c r="C18" s="45" t="s">
        <v>16</v>
      </c>
      <c r="D18" s="49"/>
      <c r="E18" s="49"/>
      <c r="F18" s="49"/>
      <c r="G18" s="49"/>
      <c r="H18" s="42" t="s">
        <v>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2:24" ht="10.5" customHeight="1">
      <c r="B19" s="48"/>
      <c r="C19" s="46"/>
      <c r="D19" s="50"/>
      <c r="E19" s="50"/>
      <c r="F19" s="50"/>
      <c r="G19" s="50"/>
      <c r="H19" s="5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2:24" ht="10.5" customHeight="1">
      <c r="B20" s="3" t="s">
        <v>12</v>
      </c>
      <c r="C20" s="4" t="s">
        <v>7</v>
      </c>
      <c r="D20" s="16">
        <v>4000</v>
      </c>
      <c r="E20" s="17">
        <v>273000</v>
      </c>
      <c r="F20" s="17">
        <v>0</v>
      </c>
      <c r="G20" s="16">
        <v>0</v>
      </c>
      <c r="H20" s="17">
        <f>G20+F20+E20+D20</f>
        <v>277000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2:24" ht="12.75">
      <c r="B21" s="3" t="s">
        <v>13</v>
      </c>
      <c r="C21" s="5" t="s">
        <v>6</v>
      </c>
      <c r="D21" s="16">
        <v>0</v>
      </c>
      <c r="E21" s="16">
        <v>0</v>
      </c>
      <c r="F21" s="17">
        <v>1862000</v>
      </c>
      <c r="G21" s="17">
        <v>3618000</v>
      </c>
      <c r="H21" s="17">
        <f>G21+F21+E21+D21</f>
        <v>5480000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2:8" ht="12.75">
      <c r="B22" s="3" t="s">
        <v>14</v>
      </c>
      <c r="C22" s="5" t="s">
        <v>8</v>
      </c>
      <c r="D22" s="16">
        <v>0</v>
      </c>
      <c r="E22" s="17">
        <v>2500</v>
      </c>
      <c r="F22" s="17">
        <v>7500</v>
      </c>
      <c r="G22" s="17">
        <v>10000</v>
      </c>
      <c r="H22" s="17">
        <f>G22+F22+E22+D22</f>
        <v>20000</v>
      </c>
    </row>
    <row r="23" spans="2:9" ht="14.25">
      <c r="B23" s="6"/>
      <c r="C23" s="7" t="s">
        <v>2</v>
      </c>
      <c r="D23" s="20">
        <f>SUM(D20:D22)</f>
        <v>4000</v>
      </c>
      <c r="E23" s="20">
        <f>SUM(E20:E22)</f>
        <v>275500</v>
      </c>
      <c r="F23" s="20">
        <f>SUM(F20:F22)</f>
        <v>1869500</v>
      </c>
      <c r="G23" s="20">
        <f>SUM(G20:G22)</f>
        <v>3628000</v>
      </c>
      <c r="H23" s="19">
        <f>SUM(H20:H22)</f>
        <v>5777000</v>
      </c>
      <c r="I23" s="11">
        <f>SUM(D23:G23)</f>
        <v>5777000</v>
      </c>
    </row>
    <row r="24" spans="2:8" ht="2.25" customHeight="1">
      <c r="B24" s="47" t="s">
        <v>17</v>
      </c>
      <c r="C24" s="47" t="s">
        <v>45</v>
      </c>
      <c r="D24" s="49"/>
      <c r="E24" s="49"/>
      <c r="F24" s="49"/>
      <c r="G24" s="49"/>
      <c r="H24" s="42" t="s">
        <v>2</v>
      </c>
    </row>
    <row r="25" spans="2:8" ht="13.5" customHeight="1">
      <c r="B25" s="48"/>
      <c r="C25" s="48"/>
      <c r="D25" s="50"/>
      <c r="E25" s="50"/>
      <c r="F25" s="50"/>
      <c r="G25" s="50"/>
      <c r="H25" s="51"/>
    </row>
    <row r="26" spans="2:8" ht="12.75">
      <c r="B26" s="3" t="s">
        <v>18</v>
      </c>
      <c r="C26" s="4" t="s">
        <v>7</v>
      </c>
      <c r="D26" s="8">
        <v>31976</v>
      </c>
      <c r="E26" s="8">
        <v>7574</v>
      </c>
      <c r="F26" s="9"/>
      <c r="G26" s="9"/>
      <c r="H26" s="8">
        <f>D26+G26+F26+E26</f>
        <v>39550</v>
      </c>
    </row>
    <row r="27" spans="2:8" ht="12.75">
      <c r="B27" s="3" t="s">
        <v>19</v>
      </c>
      <c r="C27" s="5" t="s">
        <v>6</v>
      </c>
      <c r="D27" s="9">
        <v>426</v>
      </c>
      <c r="E27" s="8">
        <v>800000</v>
      </c>
      <c r="F27" s="8">
        <v>2650000</v>
      </c>
      <c r="G27" s="9">
        <v>0</v>
      </c>
      <c r="H27" s="8">
        <f>D27+G27+F27+E27</f>
        <v>3450426</v>
      </c>
    </row>
    <row r="28" spans="2:8" ht="12.75">
      <c r="B28" s="3" t="s">
        <v>20</v>
      </c>
      <c r="C28" s="5" t="s">
        <v>8</v>
      </c>
      <c r="D28" s="8">
        <v>133</v>
      </c>
      <c r="E28" s="8">
        <v>10000</v>
      </c>
      <c r="F28" s="9">
        <v>6000</v>
      </c>
      <c r="G28" s="9">
        <v>0</v>
      </c>
      <c r="H28" s="8">
        <f>D28+G28+F28+E28</f>
        <v>16133</v>
      </c>
    </row>
    <row r="29" spans="2:9" ht="14.25">
      <c r="B29" s="6"/>
      <c r="C29" s="7" t="s">
        <v>2</v>
      </c>
      <c r="D29" s="19">
        <f>SUM(D26:D28)</f>
        <v>32535</v>
      </c>
      <c r="E29" s="19">
        <f>SUM(E26:E28)</f>
        <v>817574</v>
      </c>
      <c r="F29" s="19">
        <f>SUM(F26:F28)</f>
        <v>2656000</v>
      </c>
      <c r="G29" s="19">
        <f>SUM(G26:G28)</f>
        <v>0</v>
      </c>
      <c r="H29" s="19">
        <f>SUM(H26:H28)</f>
        <v>3506109</v>
      </c>
      <c r="I29" s="11">
        <f>SUM(D29:F29)</f>
        <v>3506109</v>
      </c>
    </row>
    <row r="30" spans="2:8" ht="12.75" customHeight="1">
      <c r="B30" s="47" t="s">
        <v>21</v>
      </c>
      <c r="C30" s="45" t="s">
        <v>46</v>
      </c>
      <c r="D30" s="49"/>
      <c r="E30" s="49"/>
      <c r="F30" s="49"/>
      <c r="G30" s="49"/>
      <c r="H30" s="42" t="s">
        <v>2</v>
      </c>
    </row>
    <row r="31" spans="2:8" ht="12.75">
      <c r="B31" s="48"/>
      <c r="C31" s="46"/>
      <c r="D31" s="50"/>
      <c r="E31" s="50"/>
      <c r="F31" s="50"/>
      <c r="G31" s="50"/>
      <c r="H31" s="51"/>
    </row>
    <row r="32" spans="2:8" ht="10.5" customHeight="1">
      <c r="B32" s="3" t="s">
        <v>22</v>
      </c>
      <c r="C32" s="4" t="s">
        <v>7</v>
      </c>
      <c r="D32" s="16">
        <v>3000</v>
      </c>
      <c r="E32" s="17">
        <v>182000</v>
      </c>
      <c r="F32" s="17">
        <v>0</v>
      </c>
      <c r="G32" s="16">
        <v>0</v>
      </c>
      <c r="H32" s="17">
        <f>G32+F32+E32+D32</f>
        <v>185000</v>
      </c>
    </row>
    <row r="33" spans="2:8" ht="10.5" customHeight="1">
      <c r="B33" s="3" t="s">
        <v>23</v>
      </c>
      <c r="C33" s="5" t="s">
        <v>6</v>
      </c>
      <c r="D33" s="16">
        <v>0</v>
      </c>
      <c r="E33" s="17">
        <v>0</v>
      </c>
      <c r="F33" s="17">
        <v>3350000</v>
      </c>
      <c r="G33" s="17">
        <v>0</v>
      </c>
      <c r="H33" s="17">
        <f>G33+F33+E33+D33</f>
        <v>3350000</v>
      </c>
    </row>
    <row r="34" spans="2:8" ht="10.5" customHeight="1">
      <c r="B34" s="3" t="s">
        <v>24</v>
      </c>
      <c r="C34" s="5" t="s">
        <v>8</v>
      </c>
      <c r="D34" s="16">
        <v>0</v>
      </c>
      <c r="E34" s="17">
        <v>20000</v>
      </c>
      <c r="F34" s="17">
        <v>15000</v>
      </c>
      <c r="G34" s="17"/>
      <c r="H34" s="17">
        <f>G34+F34+E34+D34</f>
        <v>35000</v>
      </c>
    </row>
    <row r="35" spans="2:9" ht="14.25">
      <c r="B35" s="6"/>
      <c r="C35" s="7" t="s">
        <v>2</v>
      </c>
      <c r="D35" s="20">
        <f>SUM(D32:D34)</f>
        <v>3000</v>
      </c>
      <c r="E35" s="20">
        <f>SUM(E32:E34)</f>
        <v>202000</v>
      </c>
      <c r="F35" s="20">
        <f>SUM(F32:F34)</f>
        <v>3365000</v>
      </c>
      <c r="G35" s="20">
        <f>SUM(G32:G34)</f>
        <v>0</v>
      </c>
      <c r="H35" s="19">
        <f>SUM(H32:H34)</f>
        <v>3570000</v>
      </c>
      <c r="I35" s="11">
        <f>SUM(D35:F35)</f>
        <v>3570000</v>
      </c>
    </row>
    <row r="36" spans="2:8" ht="6" customHeight="1">
      <c r="B36" s="47" t="s">
        <v>25</v>
      </c>
      <c r="C36" s="47" t="s">
        <v>47</v>
      </c>
      <c r="D36" s="62"/>
      <c r="E36" s="62"/>
      <c r="F36" s="62"/>
      <c r="G36" s="62"/>
      <c r="H36" s="54" t="s">
        <v>2</v>
      </c>
    </row>
    <row r="37" spans="2:8" ht="6" customHeight="1">
      <c r="B37" s="48"/>
      <c r="C37" s="48"/>
      <c r="D37" s="63"/>
      <c r="E37" s="63"/>
      <c r="F37" s="63"/>
      <c r="G37" s="63"/>
      <c r="H37" s="55"/>
    </row>
    <row r="38" spans="2:8" ht="12.75">
      <c r="B38" s="3" t="s">
        <v>26</v>
      </c>
      <c r="C38" s="4" t="s">
        <v>7</v>
      </c>
      <c r="D38" s="17">
        <v>13244</v>
      </c>
      <c r="E38" s="17">
        <v>21864</v>
      </c>
      <c r="F38" s="16"/>
      <c r="G38" s="16"/>
      <c r="H38" s="17">
        <f>G38+F38+E38+D38</f>
        <v>35108</v>
      </c>
    </row>
    <row r="39" spans="2:8" ht="12.75">
      <c r="B39" s="3" t="s">
        <v>27</v>
      </c>
      <c r="C39" s="5" t="s">
        <v>6</v>
      </c>
      <c r="D39" s="16">
        <v>0</v>
      </c>
      <c r="E39" s="17">
        <v>1500000</v>
      </c>
      <c r="F39" s="16"/>
      <c r="G39" s="17"/>
      <c r="H39" s="17">
        <f>G39+F39+E39+D39</f>
        <v>1500000</v>
      </c>
    </row>
    <row r="40" spans="2:8" ht="12.75">
      <c r="B40" s="3" t="s">
        <v>28</v>
      </c>
      <c r="C40" s="5" t="s">
        <v>8</v>
      </c>
      <c r="D40" s="16">
        <v>0</v>
      </c>
      <c r="E40" s="17">
        <v>2500</v>
      </c>
      <c r="F40" s="16">
        <v>0</v>
      </c>
      <c r="G40" s="17">
        <v>0</v>
      </c>
      <c r="H40" s="17">
        <f>G40+F40+E40+D40</f>
        <v>2500</v>
      </c>
    </row>
    <row r="41" spans="2:9" ht="14.25">
      <c r="B41" s="6"/>
      <c r="C41" s="7" t="s">
        <v>2</v>
      </c>
      <c r="D41" s="19">
        <f>SUM(D38:D40)</f>
        <v>13244</v>
      </c>
      <c r="E41" s="19">
        <f>SUM(E38:E40)</f>
        <v>1524364</v>
      </c>
      <c r="F41" s="19">
        <f>SUM(F38:F40)</f>
        <v>0</v>
      </c>
      <c r="G41" s="19">
        <f>SUM(G38:G40)</f>
        <v>0</v>
      </c>
      <c r="H41" s="19">
        <f>G41+F41+E41+D41</f>
        <v>1537608</v>
      </c>
      <c r="I41" s="11">
        <f>SUM(H38:H40)</f>
        <v>1537608</v>
      </c>
    </row>
    <row r="42" spans="2:8" ht="12.75">
      <c r="B42" s="47" t="s">
        <v>29</v>
      </c>
      <c r="C42" s="47" t="s">
        <v>48</v>
      </c>
      <c r="D42" s="42"/>
      <c r="E42" s="42"/>
      <c r="F42" s="42"/>
      <c r="G42" s="42"/>
      <c r="H42" s="42" t="s">
        <v>2</v>
      </c>
    </row>
    <row r="43" spans="2:8" ht="12.75">
      <c r="B43" s="48"/>
      <c r="C43" s="48"/>
      <c r="D43" s="42"/>
      <c r="E43" s="42"/>
      <c r="F43" s="42"/>
      <c r="G43" s="42"/>
      <c r="H43" s="42"/>
    </row>
    <row r="44" spans="2:8" ht="12.75">
      <c r="B44" s="3" t="s">
        <v>30</v>
      </c>
      <c r="C44" s="4" t="s">
        <v>7</v>
      </c>
      <c r="D44" s="16">
        <v>1985</v>
      </c>
      <c r="E44" s="17">
        <v>45000</v>
      </c>
      <c r="F44" s="16"/>
      <c r="G44" s="16"/>
      <c r="H44" s="17">
        <f>G44+F44+E44+D44</f>
        <v>46985</v>
      </c>
    </row>
    <row r="45" spans="2:8" ht="12.75">
      <c r="B45" s="3" t="s">
        <v>31</v>
      </c>
      <c r="C45" s="5" t="s">
        <v>6</v>
      </c>
      <c r="D45" s="16">
        <v>0</v>
      </c>
      <c r="E45" s="16">
        <v>0</v>
      </c>
      <c r="F45" s="17">
        <v>1363400</v>
      </c>
      <c r="G45" s="17">
        <v>1000000</v>
      </c>
      <c r="H45" s="16">
        <f>G45+F45+E45+D45</f>
        <v>2363400</v>
      </c>
    </row>
    <row r="46" spans="2:8" ht="12.75">
      <c r="B46" s="3" t="s">
        <v>32</v>
      </c>
      <c r="C46" s="5" t="s">
        <v>8</v>
      </c>
      <c r="D46" s="16">
        <v>0</v>
      </c>
      <c r="E46" s="17">
        <v>2500</v>
      </c>
      <c r="F46" s="17">
        <v>12500</v>
      </c>
      <c r="G46" s="16">
        <v>0</v>
      </c>
      <c r="H46" s="16">
        <f>G46+F46+E46+D46</f>
        <v>15000</v>
      </c>
    </row>
    <row r="47" spans="2:9" ht="14.25">
      <c r="B47" s="6"/>
      <c r="C47" s="7" t="s">
        <v>2</v>
      </c>
      <c r="D47" s="20">
        <f>SUM(D44:D46)</f>
        <v>1985</v>
      </c>
      <c r="E47" s="20">
        <f>SUM(E44:E46)</f>
        <v>47500</v>
      </c>
      <c r="F47" s="20">
        <f>SUM(F44:F46)</f>
        <v>1375900</v>
      </c>
      <c r="G47" s="20">
        <f>SUM(G44:G46)</f>
        <v>1000000</v>
      </c>
      <c r="H47" s="19">
        <f>SUM(H44:H46)</f>
        <v>2425385</v>
      </c>
      <c r="I47" s="11">
        <f>SUM(D47:G47)</f>
        <v>2425385</v>
      </c>
    </row>
    <row r="48" spans="2:8" ht="12.75">
      <c r="B48" s="47" t="s">
        <v>33</v>
      </c>
      <c r="C48" s="45" t="s">
        <v>74</v>
      </c>
      <c r="D48" s="42"/>
      <c r="E48" s="42"/>
      <c r="F48" s="42"/>
      <c r="G48" s="42"/>
      <c r="H48" s="42" t="s">
        <v>2</v>
      </c>
    </row>
    <row r="49" spans="2:8" ht="12.75">
      <c r="B49" s="48"/>
      <c r="C49" s="46"/>
      <c r="D49" s="42"/>
      <c r="E49" s="42"/>
      <c r="F49" s="42"/>
      <c r="G49" s="42"/>
      <c r="H49" s="42"/>
    </row>
    <row r="50" spans="2:8" ht="10.5" customHeight="1">
      <c r="B50" s="3" t="s">
        <v>34</v>
      </c>
      <c r="C50" s="4" t="s">
        <v>7</v>
      </c>
      <c r="D50" s="17">
        <v>18800</v>
      </c>
      <c r="E50" s="17">
        <v>20000</v>
      </c>
      <c r="F50" s="17">
        <v>100000</v>
      </c>
      <c r="G50" s="16">
        <v>0</v>
      </c>
      <c r="H50" s="17">
        <f>G50+F50+E50+D50</f>
        <v>138800</v>
      </c>
    </row>
    <row r="51" spans="2:8" ht="10.5" customHeight="1">
      <c r="B51" s="3" t="s">
        <v>35</v>
      </c>
      <c r="C51" s="5" t="s">
        <v>6</v>
      </c>
      <c r="D51" s="16">
        <v>0</v>
      </c>
      <c r="E51" s="17">
        <v>0</v>
      </c>
      <c r="F51" s="17">
        <v>0</v>
      </c>
      <c r="G51" s="17">
        <v>5500000</v>
      </c>
      <c r="H51" s="17">
        <f>G51+F51+E51+D51</f>
        <v>5500000</v>
      </c>
    </row>
    <row r="52" spans="2:8" ht="10.5" customHeight="1">
      <c r="B52" s="3" t="s">
        <v>36</v>
      </c>
      <c r="C52" s="5" t="s">
        <v>8</v>
      </c>
      <c r="D52" s="16">
        <v>0</v>
      </c>
      <c r="E52" s="17">
        <v>0</v>
      </c>
      <c r="F52" s="17">
        <v>0</v>
      </c>
      <c r="G52" s="17">
        <v>16000</v>
      </c>
      <c r="H52" s="17">
        <f>G52+F52+E52+D52</f>
        <v>16000</v>
      </c>
    </row>
    <row r="53" spans="2:9" ht="14.25">
      <c r="B53" s="6"/>
      <c r="C53" s="7" t="s">
        <v>2</v>
      </c>
      <c r="D53" s="19">
        <f>SUM(D50:D52)</f>
        <v>18800</v>
      </c>
      <c r="E53" s="19">
        <f>SUM(E50:E52)</f>
        <v>20000</v>
      </c>
      <c r="F53" s="19">
        <f>SUM(F50:F52)</f>
        <v>100000</v>
      </c>
      <c r="G53" s="19">
        <f>SUM(G50:G52)</f>
        <v>5516000</v>
      </c>
      <c r="H53" s="19">
        <f>SUM(H50:H52)</f>
        <v>5654800</v>
      </c>
      <c r="I53" s="11">
        <f>SUM(D53:G53)</f>
        <v>5654800</v>
      </c>
    </row>
    <row r="54" spans="2:8" ht="9" customHeight="1">
      <c r="B54" s="47" t="s">
        <v>37</v>
      </c>
      <c r="C54" s="45" t="s">
        <v>109</v>
      </c>
      <c r="D54" s="42"/>
      <c r="E54" s="42"/>
      <c r="F54" s="42"/>
      <c r="G54" s="42"/>
      <c r="H54" s="42" t="s">
        <v>2</v>
      </c>
    </row>
    <row r="55" spans="2:8" ht="28.5" customHeight="1">
      <c r="B55" s="48"/>
      <c r="C55" s="46"/>
      <c r="D55" s="42"/>
      <c r="E55" s="42"/>
      <c r="F55" s="42"/>
      <c r="G55" s="42"/>
      <c r="H55" s="42"/>
    </row>
    <row r="56" spans="2:8" ht="10.5" customHeight="1">
      <c r="B56" s="3" t="s">
        <v>38</v>
      </c>
      <c r="C56" s="4" t="s">
        <v>7</v>
      </c>
      <c r="D56" s="16">
        <v>45987</v>
      </c>
      <c r="E56" s="17">
        <v>3000</v>
      </c>
      <c r="F56" s="16">
        <v>0</v>
      </c>
      <c r="G56" s="16">
        <v>0</v>
      </c>
      <c r="H56" s="17">
        <f>G56+F56+E56+D56</f>
        <v>48987</v>
      </c>
    </row>
    <row r="57" spans="2:8" ht="10.5" customHeight="1">
      <c r="B57" s="3" t="s">
        <v>39</v>
      </c>
      <c r="C57" s="5" t="s">
        <v>110</v>
      </c>
      <c r="D57" s="16">
        <v>0</v>
      </c>
      <c r="E57" s="17">
        <v>1500000</v>
      </c>
      <c r="F57" s="17">
        <v>0</v>
      </c>
      <c r="G57" s="16">
        <v>0</v>
      </c>
      <c r="H57" s="16">
        <f>G57+F57+E57+D57</f>
        <v>1500000</v>
      </c>
    </row>
    <row r="58" spans="2:8" ht="10.5" customHeight="1">
      <c r="B58" s="3" t="s">
        <v>40</v>
      </c>
      <c r="C58" s="5" t="s">
        <v>111</v>
      </c>
      <c r="D58" s="16">
        <v>0</v>
      </c>
      <c r="E58" s="17">
        <v>800000</v>
      </c>
      <c r="F58" s="17">
        <v>0</v>
      </c>
      <c r="G58" s="16">
        <v>0</v>
      </c>
      <c r="H58" s="16">
        <f>G58+F58+E58+D58</f>
        <v>800000</v>
      </c>
    </row>
    <row r="59" spans="2:8" ht="12.75">
      <c r="B59" s="3" t="s">
        <v>124</v>
      </c>
      <c r="C59" s="5" t="s">
        <v>8</v>
      </c>
      <c r="D59" s="16">
        <v>10811</v>
      </c>
      <c r="E59" s="17">
        <v>38340</v>
      </c>
      <c r="F59" s="17">
        <v>0</v>
      </c>
      <c r="G59" s="16">
        <v>0</v>
      </c>
      <c r="H59" s="17">
        <f>G59+F59+E59+D59</f>
        <v>49151</v>
      </c>
    </row>
    <row r="60" spans="2:9" ht="14.25">
      <c r="B60" s="6"/>
      <c r="C60" s="7" t="s">
        <v>2</v>
      </c>
      <c r="D60" s="20">
        <f>SUM(D56:D59)</f>
        <v>56798</v>
      </c>
      <c r="E60" s="20">
        <f>SUM(E56:E59)</f>
        <v>2341340</v>
      </c>
      <c r="F60" s="20">
        <f>SUM(F56:F59)</f>
        <v>0</v>
      </c>
      <c r="G60" s="20">
        <f>SUM(G56:G59)</f>
        <v>0</v>
      </c>
      <c r="H60" s="19">
        <f>SUM(H56:H59)</f>
        <v>2398138</v>
      </c>
      <c r="I60" s="11">
        <f>SUM(D60:E60)</f>
        <v>2398138</v>
      </c>
    </row>
    <row r="61" spans="2:8" ht="12.75">
      <c r="B61" s="47" t="s">
        <v>41</v>
      </c>
      <c r="C61" s="45" t="s">
        <v>73</v>
      </c>
      <c r="D61" s="62"/>
      <c r="E61" s="62"/>
      <c r="F61" s="62"/>
      <c r="G61" s="62"/>
      <c r="H61" s="54" t="s">
        <v>2</v>
      </c>
    </row>
    <row r="62" spans="2:8" ht="12.75">
      <c r="B62" s="48"/>
      <c r="C62" s="46"/>
      <c r="D62" s="41"/>
      <c r="E62" s="41"/>
      <c r="F62" s="41"/>
      <c r="G62" s="41"/>
      <c r="H62" s="55"/>
    </row>
    <row r="63" spans="2:8" ht="12.75">
      <c r="B63" s="3" t="s">
        <v>42</v>
      </c>
      <c r="C63" s="4" t="s">
        <v>7</v>
      </c>
      <c r="D63" s="16">
        <v>60370</v>
      </c>
      <c r="E63" s="17"/>
      <c r="F63" s="16">
        <v>0</v>
      </c>
      <c r="G63" s="16">
        <v>0</v>
      </c>
      <c r="H63" s="17">
        <f>G63+F63+E63+D63</f>
        <v>60370</v>
      </c>
    </row>
    <row r="64" spans="2:8" ht="12.75">
      <c r="B64" s="3" t="s">
        <v>43</v>
      </c>
      <c r="C64" s="5" t="s">
        <v>110</v>
      </c>
      <c r="D64" s="16">
        <v>26000</v>
      </c>
      <c r="E64" s="17">
        <v>1074000</v>
      </c>
      <c r="F64" s="17">
        <v>1100000</v>
      </c>
      <c r="G64" s="16">
        <v>0</v>
      </c>
      <c r="H64" s="16">
        <f>G64+F64+E64+D64</f>
        <v>2200000</v>
      </c>
    </row>
    <row r="65" spans="2:8" ht="12.75">
      <c r="B65" s="3" t="s">
        <v>44</v>
      </c>
      <c r="C65" s="5" t="s">
        <v>111</v>
      </c>
      <c r="D65" s="16">
        <v>0</v>
      </c>
      <c r="E65" s="17">
        <v>600000</v>
      </c>
      <c r="F65" s="17">
        <v>0</v>
      </c>
      <c r="G65" s="16">
        <v>0</v>
      </c>
      <c r="H65" s="16">
        <f>G65+F65+E65+D65</f>
        <v>600000</v>
      </c>
    </row>
    <row r="66" spans="2:8" ht="12.75">
      <c r="B66" s="3" t="s">
        <v>125</v>
      </c>
      <c r="C66" s="5" t="s">
        <v>8</v>
      </c>
      <c r="D66" s="16">
        <v>532</v>
      </c>
      <c r="E66" s="17">
        <v>28007</v>
      </c>
      <c r="F66" s="17">
        <v>0</v>
      </c>
      <c r="G66" s="16">
        <v>0</v>
      </c>
      <c r="H66" s="17">
        <f>G66+F66+E66+D66</f>
        <v>28539</v>
      </c>
    </row>
    <row r="67" spans="2:9" ht="14.25">
      <c r="B67" s="6"/>
      <c r="C67" s="7" t="s">
        <v>2</v>
      </c>
      <c r="D67" s="20">
        <f>SUM(D63:D66)</f>
        <v>86902</v>
      </c>
      <c r="E67" s="20">
        <f>SUM(E63:E66)</f>
        <v>1702007</v>
      </c>
      <c r="F67" s="20">
        <f>SUM(F63:F66)</f>
        <v>1100000</v>
      </c>
      <c r="G67" s="20">
        <f>SUM(G63:G66)</f>
        <v>0</v>
      </c>
      <c r="H67" s="19">
        <f>SUM(H63:H66)</f>
        <v>2888909</v>
      </c>
      <c r="I67" s="11">
        <f>E67+D67+F67</f>
        <v>2888909</v>
      </c>
    </row>
    <row r="68" spans="2:8" ht="12.75">
      <c r="B68" s="47" t="s">
        <v>49</v>
      </c>
      <c r="C68" s="45" t="s">
        <v>75</v>
      </c>
      <c r="D68" s="42"/>
      <c r="E68" s="42"/>
      <c r="F68" s="42"/>
      <c r="G68" s="42"/>
      <c r="H68" s="42" t="s">
        <v>2</v>
      </c>
    </row>
    <row r="69" spans="2:8" ht="12.75">
      <c r="B69" s="48"/>
      <c r="C69" s="46"/>
      <c r="D69" s="42"/>
      <c r="E69" s="42"/>
      <c r="F69" s="42"/>
      <c r="G69" s="42"/>
      <c r="H69" s="42"/>
    </row>
    <row r="70" spans="2:8" ht="24">
      <c r="B70" s="3" t="s">
        <v>50</v>
      </c>
      <c r="C70" s="10" t="s">
        <v>96</v>
      </c>
      <c r="D70" s="17">
        <v>6100</v>
      </c>
      <c r="E70" s="17">
        <v>43900</v>
      </c>
      <c r="F70" s="17">
        <v>0</v>
      </c>
      <c r="G70" s="16">
        <v>0</v>
      </c>
      <c r="H70" s="17">
        <f>G70+F70+E70+D70</f>
        <v>50000</v>
      </c>
    </row>
    <row r="71" spans="2:8" ht="12.75">
      <c r="B71" s="3" t="s">
        <v>51</v>
      </c>
      <c r="C71" s="10" t="s">
        <v>100</v>
      </c>
      <c r="D71" s="17">
        <v>0</v>
      </c>
      <c r="E71" s="17">
        <v>1025000</v>
      </c>
      <c r="F71" s="17">
        <v>0</v>
      </c>
      <c r="G71" s="16">
        <v>0</v>
      </c>
      <c r="H71" s="17">
        <f>G71+F71+E71+D71</f>
        <v>1025000</v>
      </c>
    </row>
    <row r="72" spans="2:8" ht="12.75">
      <c r="B72" s="3" t="s">
        <v>52</v>
      </c>
      <c r="C72" s="5" t="s">
        <v>6</v>
      </c>
      <c r="D72" s="16">
        <v>0</v>
      </c>
      <c r="E72" s="17">
        <v>1000000</v>
      </c>
      <c r="F72" s="17">
        <v>2700000</v>
      </c>
      <c r="G72" s="17">
        <v>0</v>
      </c>
      <c r="H72" s="17">
        <f>G72+F72+E72+D72</f>
        <v>3700000</v>
      </c>
    </row>
    <row r="73" spans="2:8" ht="12.75">
      <c r="B73" s="3" t="s">
        <v>131</v>
      </c>
      <c r="C73" s="5" t="s">
        <v>8</v>
      </c>
      <c r="D73" s="16">
        <v>0</v>
      </c>
      <c r="E73" s="17">
        <v>25000</v>
      </c>
      <c r="F73" s="17">
        <v>20000</v>
      </c>
      <c r="G73" s="17">
        <v>0</v>
      </c>
      <c r="H73" s="17">
        <f>G73+F73+E73+D73</f>
        <v>45000</v>
      </c>
    </row>
    <row r="74" spans="2:9" ht="14.25">
      <c r="B74" s="6"/>
      <c r="C74" s="7" t="s">
        <v>2</v>
      </c>
      <c r="D74" s="20">
        <f>SUM(D70:D73)</f>
        <v>6100</v>
      </c>
      <c r="E74" s="20">
        <f>SUM(E70:E73)</f>
        <v>2093900</v>
      </c>
      <c r="F74" s="20">
        <f>SUM(F70:F73)</f>
        <v>2720000</v>
      </c>
      <c r="G74" s="20">
        <f>SUM(G70:G73)</f>
        <v>0</v>
      </c>
      <c r="H74" s="20">
        <f>SUM(H70:H73)</f>
        <v>4820000</v>
      </c>
      <c r="I74" s="21">
        <f>D74+E74+F74</f>
        <v>4820000</v>
      </c>
    </row>
    <row r="75" spans="2:9" ht="14.25">
      <c r="B75" s="35"/>
      <c r="C75" s="36"/>
      <c r="D75" s="37"/>
      <c r="E75" s="37"/>
      <c r="F75" s="37"/>
      <c r="G75" s="37"/>
      <c r="H75" s="37"/>
      <c r="I75" s="34"/>
    </row>
    <row r="76" spans="2:9" ht="14.25">
      <c r="B76" s="12"/>
      <c r="C76" s="38"/>
      <c r="D76" s="39"/>
      <c r="E76" s="39"/>
      <c r="F76" s="39"/>
      <c r="G76" s="39"/>
      <c r="H76" s="39"/>
      <c r="I76" s="34"/>
    </row>
    <row r="77" spans="2:8" ht="12.75">
      <c r="B77" s="47" t="s">
        <v>53</v>
      </c>
      <c r="C77" s="45" t="s">
        <v>76</v>
      </c>
      <c r="D77" s="42"/>
      <c r="E77" s="42"/>
      <c r="F77" s="42"/>
      <c r="G77" s="42"/>
      <c r="H77" s="42" t="s">
        <v>2</v>
      </c>
    </row>
    <row r="78" spans="2:8" ht="12.75">
      <c r="B78" s="48"/>
      <c r="C78" s="46"/>
      <c r="D78" s="42"/>
      <c r="E78" s="42"/>
      <c r="F78" s="42"/>
      <c r="G78" s="42"/>
      <c r="H78" s="42"/>
    </row>
    <row r="79" spans="2:8" ht="12.75">
      <c r="B79" s="3" t="s">
        <v>54</v>
      </c>
      <c r="C79" s="4" t="s">
        <v>7</v>
      </c>
      <c r="D79" s="17">
        <v>30000</v>
      </c>
      <c r="E79" s="17">
        <v>40000</v>
      </c>
      <c r="F79" s="16">
        <v>0</v>
      </c>
      <c r="G79" s="16">
        <v>0</v>
      </c>
      <c r="H79" s="17">
        <f>G79+F79+E79+D79</f>
        <v>70000</v>
      </c>
    </row>
    <row r="80" spans="2:8" ht="12.75">
      <c r="B80" s="3" t="s">
        <v>55</v>
      </c>
      <c r="C80" s="5" t="s">
        <v>6</v>
      </c>
      <c r="D80" s="16">
        <v>0</v>
      </c>
      <c r="E80" s="17">
        <v>3800000</v>
      </c>
      <c r="F80" s="17">
        <v>0</v>
      </c>
      <c r="G80" s="16">
        <v>0</v>
      </c>
      <c r="H80" s="17">
        <f>G80+F80+E80+D80</f>
        <v>3800000</v>
      </c>
    </row>
    <row r="81" spans="2:8" ht="12.75">
      <c r="B81" s="3" t="s">
        <v>56</v>
      </c>
      <c r="C81" s="5" t="s">
        <v>8</v>
      </c>
      <c r="D81" s="16">
        <v>0</v>
      </c>
      <c r="E81" s="17">
        <v>20000</v>
      </c>
      <c r="F81" s="17">
        <v>0</v>
      </c>
      <c r="G81" s="16">
        <v>0</v>
      </c>
      <c r="H81" s="17">
        <f>G81+F81+E81+D81</f>
        <v>20000</v>
      </c>
    </row>
    <row r="82" spans="2:9" ht="14.25">
      <c r="B82" s="6"/>
      <c r="C82" s="7" t="s">
        <v>2</v>
      </c>
      <c r="D82" s="19">
        <f>SUM(D79:D81)</f>
        <v>30000</v>
      </c>
      <c r="E82" s="19">
        <f>SUM(E79:E81)</f>
        <v>3860000</v>
      </c>
      <c r="F82" s="19">
        <f>SUM(F79:F81)</f>
        <v>0</v>
      </c>
      <c r="G82" s="19">
        <f>SUM(G79:G81)</f>
        <v>0</v>
      </c>
      <c r="H82" s="19">
        <f>SUM(H79:H81)</f>
        <v>3890000</v>
      </c>
      <c r="I82" s="11">
        <f>SUM(D82:E82)</f>
        <v>3890000</v>
      </c>
    </row>
    <row r="83" spans="2:8" ht="6" customHeight="1">
      <c r="B83" s="47" t="s">
        <v>57</v>
      </c>
      <c r="C83" s="45" t="s">
        <v>90</v>
      </c>
      <c r="D83" s="42"/>
      <c r="E83" s="42"/>
      <c r="F83" s="42"/>
      <c r="G83" s="42"/>
      <c r="H83" s="42" t="s">
        <v>2</v>
      </c>
    </row>
    <row r="84" spans="2:8" ht="12.75">
      <c r="B84" s="48"/>
      <c r="C84" s="46"/>
      <c r="D84" s="42"/>
      <c r="E84" s="42"/>
      <c r="F84" s="42"/>
      <c r="G84" s="42"/>
      <c r="H84" s="42"/>
    </row>
    <row r="85" spans="2:8" ht="12.75">
      <c r="B85" s="3" t="s">
        <v>58</v>
      </c>
      <c r="C85" s="4" t="s">
        <v>99</v>
      </c>
      <c r="D85" s="16">
        <v>0</v>
      </c>
      <c r="E85" s="17">
        <v>90000</v>
      </c>
      <c r="F85" s="16">
        <v>0</v>
      </c>
      <c r="G85" s="16">
        <v>0</v>
      </c>
      <c r="H85" s="16">
        <f>G85+F85+E85+D85</f>
        <v>90000</v>
      </c>
    </row>
    <row r="86" spans="2:8" ht="12.75">
      <c r="B86" s="3" t="s">
        <v>59</v>
      </c>
      <c r="C86" s="4" t="s">
        <v>100</v>
      </c>
      <c r="D86" s="16">
        <v>0</v>
      </c>
      <c r="E86" s="17">
        <v>180000</v>
      </c>
      <c r="F86" s="16">
        <v>0</v>
      </c>
      <c r="G86" s="16">
        <v>0</v>
      </c>
      <c r="H86" s="16">
        <f>G86+F86+E86+D86</f>
        <v>180000</v>
      </c>
    </row>
    <row r="87" spans="2:8" ht="12.75">
      <c r="B87" s="3" t="s">
        <v>60</v>
      </c>
      <c r="C87" s="4" t="s">
        <v>7</v>
      </c>
      <c r="D87" s="16">
        <v>0</v>
      </c>
      <c r="E87" s="16">
        <v>0</v>
      </c>
      <c r="F87" s="17">
        <v>75000</v>
      </c>
      <c r="G87" s="16">
        <v>0</v>
      </c>
      <c r="H87" s="16">
        <f>G87+F87+E87+D87</f>
        <v>75000</v>
      </c>
    </row>
    <row r="88" spans="2:8" ht="12.75">
      <c r="B88" s="3" t="s">
        <v>106</v>
      </c>
      <c r="C88" s="5" t="s">
        <v>6</v>
      </c>
      <c r="D88" s="16">
        <v>0</v>
      </c>
      <c r="E88" s="16">
        <v>0</v>
      </c>
      <c r="F88" s="17">
        <v>2700000</v>
      </c>
      <c r="G88" s="16">
        <v>0</v>
      </c>
      <c r="H88" s="16">
        <f>G88+F88+E88+D88</f>
        <v>2700000</v>
      </c>
    </row>
    <row r="89" spans="2:8" ht="12.75">
      <c r="B89" s="3" t="s">
        <v>126</v>
      </c>
      <c r="C89" s="5" t="s">
        <v>8</v>
      </c>
      <c r="D89" s="16">
        <v>2000</v>
      </c>
      <c r="E89" s="17">
        <v>5000</v>
      </c>
      <c r="F89" s="17">
        <v>28000</v>
      </c>
      <c r="G89" s="16">
        <v>0</v>
      </c>
      <c r="H89" s="17">
        <f>G89+F89+E89+D89</f>
        <v>35000</v>
      </c>
    </row>
    <row r="90" spans="2:9" ht="14.25">
      <c r="B90" s="6"/>
      <c r="C90" s="7" t="s">
        <v>2</v>
      </c>
      <c r="D90" s="20">
        <f>SUM(D85:D89)</f>
        <v>2000</v>
      </c>
      <c r="E90" s="20">
        <f>SUM(E85:E89)</f>
        <v>275000</v>
      </c>
      <c r="F90" s="20">
        <f>SUM(F85:F89)</f>
        <v>2803000</v>
      </c>
      <c r="G90" s="20">
        <f>SUM(G85:G89)</f>
        <v>0</v>
      </c>
      <c r="H90" s="20">
        <f>SUM(H85:H89)</f>
        <v>3080000</v>
      </c>
      <c r="I90" s="11">
        <f>SUM(D90:F90)</f>
        <v>3080000</v>
      </c>
    </row>
    <row r="91" spans="2:8" ht="4.5" customHeight="1">
      <c r="B91" s="47" t="s">
        <v>61</v>
      </c>
      <c r="C91" s="45" t="s">
        <v>113</v>
      </c>
      <c r="D91" s="42"/>
      <c r="E91" s="42"/>
      <c r="F91" s="42"/>
      <c r="G91" s="42"/>
      <c r="H91" s="42" t="s">
        <v>2</v>
      </c>
    </row>
    <row r="92" spans="2:8" ht="12.75">
      <c r="B92" s="48"/>
      <c r="C92" s="46"/>
      <c r="D92" s="42"/>
      <c r="E92" s="42"/>
      <c r="F92" s="42"/>
      <c r="G92" s="42"/>
      <c r="H92" s="42"/>
    </row>
    <row r="93" spans="2:8" ht="12.75">
      <c r="B93" s="3" t="s">
        <v>62</v>
      </c>
      <c r="C93" s="4" t="s">
        <v>99</v>
      </c>
      <c r="D93" s="16">
        <v>0</v>
      </c>
      <c r="E93" s="17">
        <v>0</v>
      </c>
      <c r="F93" s="17">
        <v>90000</v>
      </c>
      <c r="G93" s="16">
        <v>0</v>
      </c>
      <c r="H93" s="16">
        <f>G93+F93+E93+D93</f>
        <v>90000</v>
      </c>
    </row>
    <row r="94" spans="2:8" ht="12.75">
      <c r="B94" s="3" t="s">
        <v>63</v>
      </c>
      <c r="C94" s="4" t="s">
        <v>100</v>
      </c>
      <c r="D94" s="16">
        <v>0</v>
      </c>
      <c r="E94" s="17">
        <v>20000</v>
      </c>
      <c r="F94" s="17">
        <v>200000</v>
      </c>
      <c r="G94" s="16">
        <v>0</v>
      </c>
      <c r="H94" s="16">
        <f>G94+F94+E94+D94</f>
        <v>220000</v>
      </c>
    </row>
    <row r="95" spans="2:8" ht="12.75">
      <c r="B95" s="3" t="s">
        <v>64</v>
      </c>
      <c r="C95" s="4" t="s">
        <v>7</v>
      </c>
      <c r="D95" s="16">
        <v>4525</v>
      </c>
      <c r="E95" s="16">
        <v>0</v>
      </c>
      <c r="F95" s="17">
        <v>45000</v>
      </c>
      <c r="G95" s="16">
        <v>0</v>
      </c>
      <c r="H95" s="16">
        <f>G95+F95+E95+D95</f>
        <v>49525</v>
      </c>
    </row>
    <row r="96" spans="2:8" ht="12.75">
      <c r="B96" s="3" t="s">
        <v>132</v>
      </c>
      <c r="C96" s="5" t="s">
        <v>6</v>
      </c>
      <c r="D96" s="16">
        <v>0</v>
      </c>
      <c r="E96" s="16">
        <v>0</v>
      </c>
      <c r="F96" s="16">
        <v>0</v>
      </c>
      <c r="G96" s="17">
        <v>3000000</v>
      </c>
      <c r="H96" s="16">
        <f>G96+F96+E96+D96</f>
        <v>3000000</v>
      </c>
    </row>
    <row r="97" spans="2:8" ht="12.75">
      <c r="B97" s="3" t="s">
        <v>133</v>
      </c>
      <c r="C97" s="5" t="s">
        <v>8</v>
      </c>
      <c r="D97" s="16">
        <v>2708</v>
      </c>
      <c r="E97" s="17">
        <v>475</v>
      </c>
      <c r="F97" s="17">
        <v>20000</v>
      </c>
      <c r="G97" s="17">
        <v>40000</v>
      </c>
      <c r="H97" s="17">
        <f>G97+F97+E97+D97</f>
        <v>63183</v>
      </c>
    </row>
    <row r="98" spans="2:9" ht="14.25">
      <c r="B98" s="6"/>
      <c r="C98" s="7" t="s">
        <v>2</v>
      </c>
      <c r="D98" s="20">
        <f>SUM(D93:D97)</f>
        <v>7233</v>
      </c>
      <c r="E98" s="20">
        <f>SUM(E93:E97)</f>
        <v>20475</v>
      </c>
      <c r="F98" s="20">
        <f>SUM(F93:F97)</f>
        <v>355000</v>
      </c>
      <c r="G98" s="20">
        <f>SUM(G93:G97)</f>
        <v>3040000</v>
      </c>
      <c r="H98" s="20">
        <f>SUM(H93:H97)</f>
        <v>3422708</v>
      </c>
      <c r="I98" s="11">
        <f>SUM(D98:G98)</f>
        <v>3422708</v>
      </c>
    </row>
    <row r="99" spans="2:8" ht="12.75">
      <c r="B99" s="47" t="s">
        <v>65</v>
      </c>
      <c r="C99" s="45" t="s">
        <v>91</v>
      </c>
      <c r="D99" s="62"/>
      <c r="E99" s="62"/>
      <c r="F99" s="62"/>
      <c r="G99" s="62"/>
      <c r="H99" s="54" t="s">
        <v>2</v>
      </c>
    </row>
    <row r="100" spans="2:8" ht="12.75">
      <c r="B100" s="48"/>
      <c r="C100" s="46"/>
      <c r="D100" s="41"/>
      <c r="E100" s="41"/>
      <c r="F100" s="41"/>
      <c r="G100" s="41"/>
      <c r="H100" s="55"/>
    </row>
    <row r="101" spans="2:8" ht="12.75">
      <c r="B101" s="3" t="s">
        <v>66</v>
      </c>
      <c r="C101" s="4" t="s">
        <v>103</v>
      </c>
      <c r="D101" s="17">
        <v>0</v>
      </c>
      <c r="E101" s="17">
        <v>28000</v>
      </c>
      <c r="F101" s="16">
        <v>0</v>
      </c>
      <c r="G101" s="16">
        <v>0</v>
      </c>
      <c r="H101" s="17">
        <f>G101+F101+E101+D101</f>
        <v>28000</v>
      </c>
    </row>
    <row r="102" spans="2:8" ht="12.75">
      <c r="B102" s="3" t="s">
        <v>67</v>
      </c>
      <c r="C102" s="5" t="s">
        <v>6</v>
      </c>
      <c r="D102" s="16">
        <v>0</v>
      </c>
      <c r="E102" s="17">
        <v>2100000</v>
      </c>
      <c r="F102" s="17">
        <v>2000000</v>
      </c>
      <c r="G102" s="16">
        <v>0</v>
      </c>
      <c r="H102" s="17">
        <f>G102+F102+E102+D102</f>
        <v>4100000</v>
      </c>
    </row>
    <row r="103" spans="2:8" ht="12.75">
      <c r="B103" s="3" t="s">
        <v>68</v>
      </c>
      <c r="C103" s="5" t="s">
        <v>8</v>
      </c>
      <c r="D103" s="16">
        <v>1531</v>
      </c>
      <c r="E103" s="17">
        <v>25000</v>
      </c>
      <c r="F103" s="16">
        <v>0</v>
      </c>
      <c r="G103" s="16">
        <v>0</v>
      </c>
      <c r="H103" s="17">
        <f>G103+F103+E103+D103</f>
        <v>26531</v>
      </c>
    </row>
    <row r="104" spans="2:9" ht="14.25">
      <c r="B104" s="6"/>
      <c r="C104" s="7" t="s">
        <v>2</v>
      </c>
      <c r="D104" s="19">
        <f>SUM(D101:D103)</f>
        <v>1531</v>
      </c>
      <c r="E104" s="19">
        <f>SUM(E101:E103)</f>
        <v>2153000</v>
      </c>
      <c r="F104" s="19">
        <f>SUM(F101:F103)</f>
        <v>2000000</v>
      </c>
      <c r="G104" s="19">
        <f>SUM(G101:G103)</f>
        <v>0</v>
      </c>
      <c r="H104" s="19">
        <f>SUM(H101:H103)</f>
        <v>4154531</v>
      </c>
      <c r="I104" s="11">
        <f>SUM(D104:G104)</f>
        <v>4154531</v>
      </c>
    </row>
    <row r="105" spans="2:8" ht="12.75">
      <c r="B105" s="47" t="s">
        <v>69</v>
      </c>
      <c r="C105" s="45" t="s">
        <v>112</v>
      </c>
      <c r="D105" s="42"/>
      <c r="E105" s="42"/>
      <c r="F105" s="42"/>
      <c r="G105" s="42"/>
      <c r="H105" s="42" t="s">
        <v>2</v>
      </c>
    </row>
    <row r="106" spans="2:8" ht="12.75">
      <c r="B106" s="48"/>
      <c r="C106" s="46"/>
      <c r="D106" s="42"/>
      <c r="E106" s="42"/>
      <c r="F106" s="42"/>
      <c r="G106" s="42"/>
      <c r="H106" s="42"/>
    </row>
    <row r="107" spans="2:8" ht="12.75">
      <c r="B107" s="3" t="s">
        <v>70</v>
      </c>
      <c r="C107" s="4" t="s">
        <v>99</v>
      </c>
      <c r="D107" s="16">
        <v>0</v>
      </c>
      <c r="E107" s="17">
        <v>90000</v>
      </c>
      <c r="F107" s="16">
        <v>0</v>
      </c>
      <c r="G107" s="16">
        <v>0</v>
      </c>
      <c r="H107" s="16">
        <f>G107+F107+E107+D107</f>
        <v>90000</v>
      </c>
    </row>
    <row r="108" spans="2:8" ht="12.75">
      <c r="B108" s="3" t="s">
        <v>71</v>
      </c>
      <c r="C108" s="4" t="s">
        <v>103</v>
      </c>
      <c r="D108" s="17">
        <v>3294</v>
      </c>
      <c r="E108" s="17">
        <v>24706</v>
      </c>
      <c r="F108" s="17">
        <v>0</v>
      </c>
      <c r="G108" s="16">
        <v>0</v>
      </c>
      <c r="H108" s="16">
        <f>G108+F108+E108+D108</f>
        <v>28000</v>
      </c>
    </row>
    <row r="109" spans="2:8" ht="12.75">
      <c r="B109" s="3" t="s">
        <v>72</v>
      </c>
      <c r="C109" s="10" t="s">
        <v>100</v>
      </c>
      <c r="D109" s="17">
        <v>0</v>
      </c>
      <c r="E109" s="17">
        <v>450000</v>
      </c>
      <c r="F109" s="17">
        <v>0</v>
      </c>
      <c r="G109" s="16">
        <v>0</v>
      </c>
      <c r="H109" s="16">
        <f>G109+F109+E109+D109</f>
        <v>450000</v>
      </c>
    </row>
    <row r="110" spans="2:8" ht="12.75">
      <c r="B110" s="3" t="s">
        <v>107</v>
      </c>
      <c r="C110" s="5" t="s">
        <v>6</v>
      </c>
      <c r="D110" s="16">
        <v>0</v>
      </c>
      <c r="E110" s="17">
        <v>500000</v>
      </c>
      <c r="F110" s="17">
        <v>2700000</v>
      </c>
      <c r="G110" s="17">
        <v>0</v>
      </c>
      <c r="H110" s="16">
        <f>G110+F110+E110+D110</f>
        <v>3200000</v>
      </c>
    </row>
    <row r="111" spans="2:8" ht="12.75">
      <c r="B111" s="3" t="s">
        <v>108</v>
      </c>
      <c r="C111" s="5" t="s">
        <v>8</v>
      </c>
      <c r="D111" s="16">
        <v>0</v>
      </c>
      <c r="E111" s="17">
        <v>17000</v>
      </c>
      <c r="F111" s="17">
        <v>16000</v>
      </c>
      <c r="G111" s="17">
        <v>0</v>
      </c>
      <c r="H111" s="16">
        <f>G111+F111+E111+D111</f>
        <v>33000</v>
      </c>
    </row>
    <row r="112" spans="2:9" ht="14.25">
      <c r="B112" s="6"/>
      <c r="C112" s="7" t="s">
        <v>2</v>
      </c>
      <c r="D112" s="20">
        <f>SUM(D107:D111)</f>
        <v>3294</v>
      </c>
      <c r="E112" s="20">
        <f>SUM(E107:E111)</f>
        <v>1081706</v>
      </c>
      <c r="F112" s="20">
        <f>SUM(F107:F111)</f>
        <v>2716000</v>
      </c>
      <c r="G112" s="20">
        <f>SUM(G107:G111)</f>
        <v>0</v>
      </c>
      <c r="H112" s="20">
        <f>SUM(H107:H111)</f>
        <v>3801000</v>
      </c>
      <c r="I112" s="21">
        <f>D112+E112+F112</f>
        <v>3801000</v>
      </c>
    </row>
    <row r="113" spans="2:9" ht="14.25">
      <c r="B113" s="35"/>
      <c r="C113" s="36"/>
      <c r="D113" s="37"/>
      <c r="E113" s="37"/>
      <c r="F113" s="37"/>
      <c r="G113" s="37"/>
      <c r="H113" s="37"/>
      <c r="I113" s="34"/>
    </row>
    <row r="114" spans="2:8" ht="6.75" customHeight="1">
      <c r="B114" s="47" t="s">
        <v>77</v>
      </c>
      <c r="C114" s="45" t="s">
        <v>92</v>
      </c>
      <c r="D114" s="42"/>
      <c r="E114" s="42"/>
      <c r="F114" s="42"/>
      <c r="G114" s="42"/>
      <c r="H114" s="42" t="s">
        <v>2</v>
      </c>
    </row>
    <row r="115" spans="2:8" ht="3.75" customHeight="1">
      <c r="B115" s="48"/>
      <c r="C115" s="46"/>
      <c r="D115" s="42"/>
      <c r="E115" s="42"/>
      <c r="F115" s="42"/>
      <c r="G115" s="42"/>
      <c r="H115" s="42"/>
    </row>
    <row r="116" spans="2:8" ht="12.75">
      <c r="B116" s="3" t="s">
        <v>78</v>
      </c>
      <c r="C116" s="4" t="s">
        <v>99</v>
      </c>
      <c r="D116" s="16">
        <v>0</v>
      </c>
      <c r="E116" s="17">
        <v>0</v>
      </c>
      <c r="F116" s="17">
        <v>90000</v>
      </c>
      <c r="G116" s="16">
        <v>0</v>
      </c>
      <c r="H116" s="16">
        <f>G116+F116+E116+D116</f>
        <v>90000</v>
      </c>
    </row>
    <row r="117" spans="2:8" ht="12.75">
      <c r="B117" s="3" t="s">
        <v>79</v>
      </c>
      <c r="C117" s="4" t="s">
        <v>103</v>
      </c>
      <c r="D117" s="16">
        <v>0</v>
      </c>
      <c r="E117" s="16">
        <v>0</v>
      </c>
      <c r="F117" s="17">
        <v>30000</v>
      </c>
      <c r="G117" s="16">
        <v>0</v>
      </c>
      <c r="H117" s="16">
        <f>G117+F117+E117+D117</f>
        <v>30000</v>
      </c>
    </row>
    <row r="118" spans="2:8" ht="12.75">
      <c r="B118" s="3" t="s">
        <v>80</v>
      </c>
      <c r="C118" s="10" t="s">
        <v>100</v>
      </c>
      <c r="D118" s="16">
        <v>0</v>
      </c>
      <c r="E118" s="17">
        <v>0</v>
      </c>
      <c r="F118" s="17">
        <v>20000</v>
      </c>
      <c r="G118" s="17">
        <v>250000</v>
      </c>
      <c r="H118" s="16">
        <f>G118+F118+E118+D118</f>
        <v>270000</v>
      </c>
    </row>
    <row r="119" spans="2:8" ht="12.75">
      <c r="B119" s="3" t="s">
        <v>97</v>
      </c>
      <c r="C119" s="5" t="s">
        <v>6</v>
      </c>
      <c r="D119" s="16">
        <v>0</v>
      </c>
      <c r="E119" s="16">
        <v>0</v>
      </c>
      <c r="F119" s="16">
        <v>0</v>
      </c>
      <c r="G119" s="17">
        <v>3250000</v>
      </c>
      <c r="H119" s="16">
        <f>G119+F119+E119+D119</f>
        <v>3250000</v>
      </c>
    </row>
    <row r="120" spans="2:8" ht="12.75">
      <c r="B120" s="3" t="s">
        <v>98</v>
      </c>
      <c r="C120" s="5" t="s">
        <v>8</v>
      </c>
      <c r="D120" s="16">
        <v>1000</v>
      </c>
      <c r="E120" s="17">
        <v>0</v>
      </c>
      <c r="F120" s="17">
        <v>10000</v>
      </c>
      <c r="G120" s="17">
        <v>20000</v>
      </c>
      <c r="H120" s="17">
        <f>G120+F120+E120+D120</f>
        <v>31000</v>
      </c>
    </row>
    <row r="121" spans="2:9" ht="14.25">
      <c r="B121" s="6"/>
      <c r="C121" s="7" t="s">
        <v>2</v>
      </c>
      <c r="D121" s="20">
        <f>SUM(D116:D120)</f>
        <v>1000</v>
      </c>
      <c r="E121" s="20">
        <f>SUM(E116:E120)</f>
        <v>0</v>
      </c>
      <c r="F121" s="20">
        <f>SUM(F116:F120)</f>
        <v>150000</v>
      </c>
      <c r="G121" s="20">
        <f>SUM(G116:G120)</f>
        <v>3520000</v>
      </c>
      <c r="H121" s="20">
        <f>SUM(H116:H120)</f>
        <v>3671000</v>
      </c>
      <c r="I121" s="11">
        <f>SUM(D121:G121)</f>
        <v>3671000</v>
      </c>
    </row>
    <row r="122" spans="2:8" ht="5.25" customHeight="1">
      <c r="B122" s="47" t="s">
        <v>81</v>
      </c>
      <c r="C122" s="45" t="s">
        <v>93</v>
      </c>
      <c r="D122" s="42"/>
      <c r="E122" s="42"/>
      <c r="F122" s="42"/>
      <c r="G122" s="42"/>
      <c r="H122" s="42" t="s">
        <v>2</v>
      </c>
    </row>
    <row r="123" spans="2:8" ht="12.75">
      <c r="B123" s="48"/>
      <c r="C123" s="46"/>
      <c r="D123" s="42"/>
      <c r="E123" s="42"/>
      <c r="F123" s="42"/>
      <c r="G123" s="42"/>
      <c r="H123" s="42"/>
    </row>
    <row r="124" spans="2:8" ht="12.75">
      <c r="B124" s="3" t="s">
        <v>82</v>
      </c>
      <c r="C124" s="4" t="s">
        <v>99</v>
      </c>
      <c r="D124" s="16">
        <v>0</v>
      </c>
      <c r="E124" s="17">
        <v>0</v>
      </c>
      <c r="F124" s="17">
        <v>90000</v>
      </c>
      <c r="G124" s="16">
        <v>0</v>
      </c>
      <c r="H124" s="16">
        <f>G124+F124+E124+D124</f>
        <v>90000</v>
      </c>
    </row>
    <row r="125" spans="2:8" ht="12.75">
      <c r="B125" s="3" t="s">
        <v>83</v>
      </c>
      <c r="C125" s="4" t="s">
        <v>103</v>
      </c>
      <c r="D125" s="16">
        <v>0</v>
      </c>
      <c r="E125" s="17">
        <v>20000</v>
      </c>
      <c r="F125" s="17">
        <v>45000</v>
      </c>
      <c r="G125" s="16">
        <v>0</v>
      </c>
      <c r="H125" s="16">
        <f>G125+F125+E125+D125</f>
        <v>65000</v>
      </c>
    </row>
    <row r="126" spans="2:8" ht="12.75">
      <c r="B126" s="3" t="s">
        <v>84</v>
      </c>
      <c r="C126" s="10" t="s">
        <v>100</v>
      </c>
      <c r="D126" s="16">
        <v>0</v>
      </c>
      <c r="E126" s="17">
        <v>60000</v>
      </c>
      <c r="F126" s="17">
        <v>150000</v>
      </c>
      <c r="G126" s="16">
        <v>0</v>
      </c>
      <c r="H126" s="16">
        <f>G126+F126+E126+D126</f>
        <v>210000</v>
      </c>
    </row>
    <row r="127" spans="2:8" ht="12.75">
      <c r="B127" s="3" t="s">
        <v>101</v>
      </c>
      <c r="C127" s="5" t="s">
        <v>6</v>
      </c>
      <c r="D127" s="16">
        <v>0</v>
      </c>
      <c r="E127" s="16">
        <v>0</v>
      </c>
      <c r="F127" s="17">
        <v>500000</v>
      </c>
      <c r="G127" s="17">
        <v>2700000</v>
      </c>
      <c r="H127" s="16">
        <f>G127+F127+E127+D127</f>
        <v>3200000</v>
      </c>
    </row>
    <row r="128" spans="2:8" ht="12.75">
      <c r="B128" s="3" t="s">
        <v>102</v>
      </c>
      <c r="C128" s="5" t="s">
        <v>8</v>
      </c>
      <c r="D128" s="16">
        <v>0</v>
      </c>
      <c r="E128" s="17">
        <v>3500</v>
      </c>
      <c r="F128" s="17">
        <v>10000</v>
      </c>
      <c r="G128" s="17">
        <v>20000</v>
      </c>
      <c r="H128" s="16">
        <f>G128+F128+E128+D128</f>
        <v>33500</v>
      </c>
    </row>
    <row r="129" spans="2:9" ht="14.25">
      <c r="B129" s="6"/>
      <c r="C129" s="7" t="s">
        <v>2</v>
      </c>
      <c r="D129" s="20">
        <f>SUM(D124:D128)</f>
        <v>0</v>
      </c>
      <c r="E129" s="20">
        <f>SUM(E124:E128)</f>
        <v>83500</v>
      </c>
      <c r="F129" s="20">
        <f>SUM(F124:F128)</f>
        <v>795000</v>
      </c>
      <c r="G129" s="20">
        <f>SUM(G124:G128)</f>
        <v>2720000</v>
      </c>
      <c r="H129" s="20">
        <f>SUM(H124:H128)</f>
        <v>3598500</v>
      </c>
      <c r="I129" s="21">
        <f>E129+F129+G129</f>
        <v>3598500</v>
      </c>
    </row>
    <row r="130" spans="2:8" ht="5.25" customHeight="1">
      <c r="B130" s="43" t="s">
        <v>85</v>
      </c>
      <c r="C130" s="45" t="s">
        <v>94</v>
      </c>
      <c r="D130" s="42"/>
      <c r="E130" s="42"/>
      <c r="F130" s="42"/>
      <c r="G130" s="42"/>
      <c r="H130" s="42" t="s">
        <v>2</v>
      </c>
    </row>
    <row r="131" spans="2:8" ht="6" customHeight="1">
      <c r="B131" s="44"/>
      <c r="C131" s="46"/>
      <c r="D131" s="42"/>
      <c r="E131" s="42"/>
      <c r="F131" s="42"/>
      <c r="G131" s="42"/>
      <c r="H131" s="42"/>
    </row>
    <row r="132" spans="2:8" ht="10.5" customHeight="1">
      <c r="B132" s="6" t="s">
        <v>86</v>
      </c>
      <c r="C132" s="4" t="s">
        <v>99</v>
      </c>
      <c r="D132" s="16">
        <v>0</v>
      </c>
      <c r="E132" s="17">
        <v>0</v>
      </c>
      <c r="F132" s="16">
        <v>0</v>
      </c>
      <c r="G132" s="16">
        <v>0</v>
      </c>
      <c r="H132" s="16">
        <f>G132+F132+E132+D132</f>
        <v>0</v>
      </c>
    </row>
    <row r="133" spans="2:8" ht="11.25" customHeight="1">
      <c r="B133" s="6" t="s">
        <v>87</v>
      </c>
      <c r="C133" s="4" t="s">
        <v>103</v>
      </c>
      <c r="D133" s="16">
        <v>0</v>
      </c>
      <c r="E133" s="16">
        <v>0</v>
      </c>
      <c r="F133" s="17">
        <v>45000</v>
      </c>
      <c r="G133" s="16">
        <v>0</v>
      </c>
      <c r="H133" s="16">
        <f>G133+F133+E133+D133</f>
        <v>45000</v>
      </c>
    </row>
    <row r="134" spans="2:8" ht="10.5" customHeight="1">
      <c r="B134" s="6" t="s">
        <v>88</v>
      </c>
      <c r="C134" s="10" t="s">
        <v>100</v>
      </c>
      <c r="D134" s="16">
        <v>0</v>
      </c>
      <c r="E134" s="17">
        <v>0</v>
      </c>
      <c r="F134" s="17">
        <v>250000</v>
      </c>
      <c r="G134" s="16">
        <v>0</v>
      </c>
      <c r="H134" s="16">
        <f>G134+F134+E134+D134</f>
        <v>250000</v>
      </c>
    </row>
    <row r="135" spans="2:8" ht="10.5" customHeight="1">
      <c r="B135" s="3" t="s">
        <v>134</v>
      </c>
      <c r="C135" s="5" t="s">
        <v>6</v>
      </c>
      <c r="D135" s="16">
        <v>0</v>
      </c>
      <c r="E135" s="16">
        <v>0</v>
      </c>
      <c r="F135" s="16">
        <v>0</v>
      </c>
      <c r="G135" s="17">
        <v>3200000</v>
      </c>
      <c r="H135" s="16">
        <f>G135+F135+E135+D135</f>
        <v>3200000</v>
      </c>
    </row>
    <row r="136" spans="2:8" ht="12.75">
      <c r="B136" s="3" t="s">
        <v>135</v>
      </c>
      <c r="C136" s="5" t="s">
        <v>8</v>
      </c>
      <c r="D136" s="17">
        <v>3904</v>
      </c>
      <c r="E136" s="17">
        <v>0</v>
      </c>
      <c r="F136" s="17">
        <v>5000</v>
      </c>
      <c r="G136" s="17">
        <v>38000</v>
      </c>
      <c r="H136" s="17">
        <f>G136+F136+E136+D136</f>
        <v>46904</v>
      </c>
    </row>
    <row r="137" spans="2:9" ht="14.25">
      <c r="B137" s="6"/>
      <c r="C137" s="7" t="s">
        <v>2</v>
      </c>
      <c r="D137" s="20">
        <f>SUM(D132:D136)</f>
        <v>3904</v>
      </c>
      <c r="E137" s="20">
        <f>SUM(E132:E136)</f>
        <v>0</v>
      </c>
      <c r="F137" s="20">
        <f>SUM(F132:F136)</f>
        <v>300000</v>
      </c>
      <c r="G137" s="20">
        <f>SUM(G132:G136)</f>
        <v>3238000</v>
      </c>
      <c r="H137" s="20">
        <f>SUM(H132:H136)</f>
        <v>3541904</v>
      </c>
      <c r="I137" s="11">
        <f>SUM(D137:G137)</f>
        <v>3541904</v>
      </c>
    </row>
    <row r="138" spans="2:8" ht="12.75">
      <c r="B138" s="6"/>
      <c r="C138" s="7"/>
      <c r="D138" s="64"/>
      <c r="E138" s="64"/>
      <c r="F138" s="64"/>
      <c r="G138" s="64"/>
      <c r="H138" s="42" t="s">
        <v>2</v>
      </c>
    </row>
    <row r="139" spans="2:8" ht="12.75">
      <c r="B139" s="6" t="s">
        <v>89</v>
      </c>
      <c r="C139" s="15" t="s">
        <v>119</v>
      </c>
      <c r="D139" s="65"/>
      <c r="E139" s="65"/>
      <c r="F139" s="65"/>
      <c r="G139" s="65"/>
      <c r="H139" s="42"/>
    </row>
    <row r="140" spans="2:8" ht="25.5">
      <c r="B140" s="6" t="s">
        <v>136</v>
      </c>
      <c r="C140" s="13" t="s">
        <v>121</v>
      </c>
      <c r="D140" s="16">
        <v>0</v>
      </c>
      <c r="E140" s="17">
        <v>600000</v>
      </c>
      <c r="F140" s="17">
        <v>2000000</v>
      </c>
      <c r="G140" s="16">
        <v>0</v>
      </c>
      <c r="H140" s="17">
        <f>G140+F140+E140+D140</f>
        <v>2600000</v>
      </c>
    </row>
    <row r="141" spans="2:8" ht="12.75">
      <c r="B141" s="6" t="s">
        <v>137</v>
      </c>
      <c r="C141" s="4" t="s">
        <v>103</v>
      </c>
      <c r="D141" s="17">
        <v>14054</v>
      </c>
      <c r="E141" s="17">
        <v>53000</v>
      </c>
      <c r="F141" s="16">
        <v>0</v>
      </c>
      <c r="G141" s="16">
        <v>0</v>
      </c>
      <c r="H141" s="17">
        <f>G141+F141+E141+D141</f>
        <v>67054</v>
      </c>
    </row>
    <row r="142" spans="2:8" ht="12.75">
      <c r="B142" s="6" t="s">
        <v>138</v>
      </c>
      <c r="C142" s="10" t="s">
        <v>120</v>
      </c>
      <c r="D142" s="16">
        <v>0</v>
      </c>
      <c r="E142" s="17">
        <v>100000</v>
      </c>
      <c r="F142" s="16">
        <v>0</v>
      </c>
      <c r="G142" s="16">
        <v>0</v>
      </c>
      <c r="H142" s="17">
        <f>G142+F142+E142+D142</f>
        <v>100000</v>
      </c>
    </row>
    <row r="143" spans="2:9" ht="13.5" customHeight="1">
      <c r="B143" s="6"/>
      <c r="C143" s="30" t="s">
        <v>2</v>
      </c>
      <c r="D143" s="20">
        <f>SUM(D140:D142)</f>
        <v>14054</v>
      </c>
      <c r="E143" s="20">
        <f>SUM(E140:E142)</f>
        <v>753000</v>
      </c>
      <c r="F143" s="20">
        <f>SUM(F140:F142)</f>
        <v>2000000</v>
      </c>
      <c r="G143" s="20">
        <f>SUM(G140:G142)</f>
        <v>0</v>
      </c>
      <c r="H143" s="20">
        <f>SUM(H140:H142)</f>
        <v>2767054</v>
      </c>
      <c r="I143" s="11">
        <f>SUM(D143:F143)</f>
        <v>2767054</v>
      </c>
    </row>
    <row r="144" spans="2:9" ht="14.25">
      <c r="B144" s="6" t="s">
        <v>139</v>
      </c>
      <c r="C144" s="40" t="s">
        <v>127</v>
      </c>
      <c r="D144" s="20">
        <v>9882</v>
      </c>
      <c r="E144" s="20"/>
      <c r="F144" s="20"/>
      <c r="G144" s="20"/>
      <c r="H144" s="19">
        <f>D144</f>
        <v>9882</v>
      </c>
      <c r="I144" s="11"/>
    </row>
    <row r="145" spans="2:9" ht="15">
      <c r="B145" s="5"/>
      <c r="C145" s="31" t="s">
        <v>95</v>
      </c>
      <c r="D145" s="18">
        <f>D143+D137+D129+D121+D112+D104+D98+D90+D82+D74+D67+D60+D53+D47+D41+D35+D29+D23+D17+D144</f>
        <v>298262</v>
      </c>
      <c r="E145" s="18">
        <f>E143+E137+E129+E121+E112+E104+E98+E90+E82+E74+E67+E60+E53+E47+E41+E35+E29+E23+E17</f>
        <v>17403366</v>
      </c>
      <c r="F145" s="18">
        <f>F143+F137+F129+F121+F112+F104+F98+F90+F82+F74+F67+F60+F53+F47+F41+F35+F29+F23+F17</f>
        <v>24810400</v>
      </c>
      <c r="G145" s="18">
        <f>G143+G137+G129+G121+G112+G104+G98+G90+G82+G74+G67+G60+G53+G47+G41+G35+G29+G23+G17</f>
        <v>24669500</v>
      </c>
      <c r="H145" s="18">
        <f>H143+H137+H129+H121+H112+H104+H98+H90+H82+H74+H67+H60+H53+H47+H41+H35+H29+H23+H17+H144</f>
        <v>67181528</v>
      </c>
      <c r="I145" s="11">
        <f>D145+E145+F145+G145</f>
        <v>67181528</v>
      </c>
    </row>
    <row r="146" spans="2:3" ht="12.75">
      <c r="B146" s="5"/>
      <c r="C146" t="s">
        <v>114</v>
      </c>
    </row>
    <row r="147" spans="2:8" ht="12.75">
      <c r="B147" s="5"/>
      <c r="C147" s="32" t="s">
        <v>115</v>
      </c>
      <c r="D147" s="4"/>
      <c r="E147" s="28">
        <f>E14+E20+E32+E44+300000+20000+200000+200000+200000</f>
        <v>1570000</v>
      </c>
      <c r="F147" s="4">
        <f>360000+150000+300000+30000+300000+120000+100000</f>
        <v>1360000</v>
      </c>
      <c r="G147" s="28">
        <v>1000000</v>
      </c>
      <c r="H147" s="29">
        <f>G147+F147+E147+D147</f>
        <v>3930000</v>
      </c>
    </row>
    <row r="148" spans="2:8" ht="12.75">
      <c r="B148" s="5"/>
      <c r="C148" s="32" t="s">
        <v>116</v>
      </c>
      <c r="D148" s="4"/>
      <c r="E148" s="28">
        <v>4400000</v>
      </c>
      <c r="F148" s="28">
        <v>5200000</v>
      </c>
      <c r="G148" s="28">
        <v>3500000</v>
      </c>
      <c r="H148" s="29">
        <f>G148+F148+E148+D148</f>
        <v>13100000</v>
      </c>
    </row>
    <row r="149" spans="2:8" ht="12.75">
      <c r="B149" s="5"/>
      <c r="C149" s="32" t="s">
        <v>117</v>
      </c>
      <c r="D149" s="28">
        <f>D145</f>
        <v>298262</v>
      </c>
      <c r="E149" s="28">
        <f>E145-E147-E148-E150</f>
        <v>683366</v>
      </c>
      <c r="F149" s="28">
        <f>F145-F147-F148-F150</f>
        <v>10250400</v>
      </c>
      <c r="G149" s="28">
        <f>G145-G147-G148-G150</f>
        <v>12169500</v>
      </c>
      <c r="H149" s="29">
        <f>G149+F149+E149+D149</f>
        <v>23401528</v>
      </c>
    </row>
    <row r="150" spans="2:8" ht="12.75">
      <c r="B150" s="5"/>
      <c r="C150" s="32" t="s">
        <v>123</v>
      </c>
      <c r="D150" s="4"/>
      <c r="E150" s="28">
        <v>10750000</v>
      </c>
      <c r="F150" s="28">
        <v>8000000</v>
      </c>
      <c r="G150" s="28">
        <v>8000000</v>
      </c>
      <c r="H150" s="29">
        <f>G150+F150+E150+D150</f>
        <v>26750000</v>
      </c>
    </row>
    <row r="151" spans="2:8" ht="12.75">
      <c r="B151" s="5"/>
      <c r="C151" s="33" t="s">
        <v>118</v>
      </c>
      <c r="D151" s="14">
        <f>D147+D148+D149+D150</f>
        <v>298262</v>
      </c>
      <c r="E151" s="14">
        <f>E147+E148+E149+E150</f>
        <v>17403366</v>
      </c>
      <c r="F151" s="14">
        <f>F147+F148+F149+F150</f>
        <v>24810400</v>
      </c>
      <c r="G151" s="14">
        <f>G147+G148+G149+G150</f>
        <v>24669500</v>
      </c>
      <c r="H151" s="14">
        <f>H147+H148+H149+H150</f>
        <v>67181528</v>
      </c>
    </row>
    <row r="152" spans="8:9" ht="12.75">
      <c r="H152" s="11"/>
      <c r="I152" s="11">
        <f>H151-H152</f>
        <v>67181528</v>
      </c>
    </row>
    <row r="153" spans="5:7" ht="12.75">
      <c r="E153" s="11"/>
      <c r="F153" s="11"/>
      <c r="G153" s="11"/>
    </row>
  </sheetData>
  <mergeCells count="120">
    <mergeCell ref="H36:H37"/>
    <mergeCell ref="H61:H62"/>
    <mergeCell ref="H99:H100"/>
    <mergeCell ref="H138:H139"/>
    <mergeCell ref="H105:H106"/>
    <mergeCell ref="B105:B106"/>
    <mergeCell ref="C105:C106"/>
    <mergeCell ref="D105:D106"/>
    <mergeCell ref="E105:E106"/>
    <mergeCell ref="B6:H9"/>
    <mergeCell ref="E10:G10"/>
    <mergeCell ref="D10:D11"/>
    <mergeCell ref="C10:C11"/>
    <mergeCell ref="B10:B11"/>
    <mergeCell ref="B12:B13"/>
    <mergeCell ref="C12:C13"/>
    <mergeCell ref="D12:D13"/>
    <mergeCell ref="E12:E13"/>
    <mergeCell ref="F12:F13"/>
    <mergeCell ref="G12:G13"/>
    <mergeCell ref="H12:H13"/>
    <mergeCell ref="B18:B19"/>
    <mergeCell ref="C18:C19"/>
    <mergeCell ref="D18:D19"/>
    <mergeCell ref="E18:E19"/>
    <mergeCell ref="F18:F19"/>
    <mergeCell ref="G18:G19"/>
    <mergeCell ref="H18:H19"/>
    <mergeCell ref="B24:B25"/>
    <mergeCell ref="C24:C25"/>
    <mergeCell ref="D24:D25"/>
    <mergeCell ref="E24:E25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H30:H31"/>
    <mergeCell ref="F42:F43"/>
    <mergeCell ref="G42:G43"/>
    <mergeCell ref="B36:B37"/>
    <mergeCell ref="C36:C37"/>
    <mergeCell ref="B42:B43"/>
    <mergeCell ref="C42:C43"/>
    <mergeCell ref="H42:H43"/>
    <mergeCell ref="D42:D43"/>
    <mergeCell ref="B48:B49"/>
    <mergeCell ref="C48:C49"/>
    <mergeCell ref="D48:D49"/>
    <mergeCell ref="E48:E49"/>
    <mergeCell ref="F48:F49"/>
    <mergeCell ref="G48:G49"/>
    <mergeCell ref="H48:H49"/>
    <mergeCell ref="E42:E43"/>
    <mergeCell ref="F54:F55"/>
    <mergeCell ref="G54:G55"/>
    <mergeCell ref="H54:H55"/>
    <mergeCell ref="B61:B62"/>
    <mergeCell ref="C61:C62"/>
    <mergeCell ref="B54:B55"/>
    <mergeCell ref="C54:C55"/>
    <mergeCell ref="D54:D55"/>
    <mergeCell ref="E54:E55"/>
    <mergeCell ref="B68:B69"/>
    <mergeCell ref="C68:C69"/>
    <mergeCell ref="D68:D69"/>
    <mergeCell ref="E68:E69"/>
    <mergeCell ref="F68:F69"/>
    <mergeCell ref="G68:G69"/>
    <mergeCell ref="H68:H69"/>
    <mergeCell ref="B77:B78"/>
    <mergeCell ref="C77:C78"/>
    <mergeCell ref="D77:D78"/>
    <mergeCell ref="E77:E78"/>
    <mergeCell ref="F77:F78"/>
    <mergeCell ref="G77:G78"/>
    <mergeCell ref="H77:H78"/>
    <mergeCell ref="B83:B84"/>
    <mergeCell ref="C83:C84"/>
    <mergeCell ref="D83:D84"/>
    <mergeCell ref="E83:E84"/>
    <mergeCell ref="F83:F84"/>
    <mergeCell ref="G83:G84"/>
    <mergeCell ref="H83:H84"/>
    <mergeCell ref="B91:B92"/>
    <mergeCell ref="C91:C92"/>
    <mergeCell ref="D91:D92"/>
    <mergeCell ref="E91:E92"/>
    <mergeCell ref="F91:F92"/>
    <mergeCell ref="G91:G92"/>
    <mergeCell ref="H91:H92"/>
    <mergeCell ref="F114:F115"/>
    <mergeCell ref="G114:G115"/>
    <mergeCell ref="B99:B100"/>
    <mergeCell ref="C99:C100"/>
    <mergeCell ref="B114:B115"/>
    <mergeCell ref="C114:C115"/>
    <mergeCell ref="F105:F106"/>
    <mergeCell ref="G105:G106"/>
    <mergeCell ref="H114:H115"/>
    <mergeCell ref="B122:B123"/>
    <mergeCell ref="C122:C123"/>
    <mergeCell ref="D122:D123"/>
    <mergeCell ref="E122:E123"/>
    <mergeCell ref="F122:F123"/>
    <mergeCell ref="G122:G123"/>
    <mergeCell ref="H122:H123"/>
    <mergeCell ref="D114:D115"/>
    <mergeCell ref="E114:E115"/>
    <mergeCell ref="F130:F131"/>
    <mergeCell ref="G130:G131"/>
    <mergeCell ref="H130:H131"/>
    <mergeCell ref="B130:B131"/>
    <mergeCell ref="C130:C131"/>
    <mergeCell ref="D130:D131"/>
    <mergeCell ref="E130:E1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2007-03-20T17:43:46Z</cp:lastPrinted>
  <dcterms:created xsi:type="dcterms:W3CDTF">2005-03-06T09:07:58Z</dcterms:created>
  <dcterms:modified xsi:type="dcterms:W3CDTF">2007-03-20T18:04:02Z</dcterms:modified>
  <cp:category/>
  <cp:version/>
  <cp:contentType/>
  <cp:contentStatus/>
</cp:coreProperties>
</file>