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1"/>
  </bookViews>
  <sheets>
    <sheet name="Dochody" sheetId="1" r:id="rId1"/>
    <sheet name="ZEST_DZIALOW" sheetId="2" r:id="rId2"/>
  </sheets>
  <definedNames>
    <definedName name="_xlnm.Print_Area" localSheetId="0">'Dochody'!$A$1:$H$112</definedName>
  </definedNames>
  <calcPr fullCalcOnLoad="1"/>
</workbook>
</file>

<file path=xl/sharedStrings.xml><?xml version="1.0" encoding="utf-8"?>
<sst xmlns="http://schemas.openxmlformats.org/spreadsheetml/2006/main" count="174" uniqueCount="137">
  <si>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</si>
  <si>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</si>
  <si>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</si>
  <si>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</si>
  <si>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</si>
  <si>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</si>
  <si>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</si>
  <si>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Wpływy z różnych opłat - opłaty za urządzenia wodne i opłaty za podłączenia do wody </t>
  </si>
  <si>
    <t xml:space="preserve">Dostarczanie wody 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</si>
  <si>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</si>
  <si>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</si>
  <si>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</si>
  <si>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</si>
  <si>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</si>
  <si>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>Wpływy z różnych opłat - reklamy, koszty upomnień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</si>
  <si>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</si>
  <si>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</si>
  <si>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</si>
  <si>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</si>
  <si>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</si>
  <si>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</si>
  <si>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</si>
  <si>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</si>
  <si>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</si>
  <si>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</si>
  <si>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</si>
  <si>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</si>
  <si>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</si>
  <si>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</si>
  <si>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</si>
  <si>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</si>
  <si>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</si>
  <si>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</si>
  <si>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</si>
  <si>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</si>
  <si>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</si>
  <si>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</si>
  <si>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</si>
  <si>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</si>
  <si>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</si>
  <si>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</si>
  <si>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</si>
  <si>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Wpływy z różnych opłat - podłączenie do kanalizacji </t>
  </si>
  <si>
    <t xml:space="preserve">OGÓŁEM DOCHODY I PRZYCHODY </t>
  </si>
  <si>
    <t xml:space="preserve">Urzędy gmin </t>
  </si>
  <si>
    <t xml:space="preserve">Nazwa działu </t>
  </si>
  <si>
    <t xml:space="preserve">RAZEM DOCHODY </t>
  </si>
  <si>
    <t xml:space="preserve">RAZEM PRZYCHODY </t>
  </si>
  <si>
    <t xml:space="preserve">Wytwarzanie i zaopatrzenie w energię elektryczną, gaz i wodę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</si>
  <si>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</si>
  <si>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</si>
  <si>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</si>
  <si>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</si>
  <si>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</si>
  <si>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Gospodarka komunalna i ochrona środowiska </t>
  </si>
  <si>
    <t xml:space="preserve">Wpływy z opłaty administracyjnej za czynności urzędowe - wypisy i wyrysy </t>
  </si>
  <si>
    <r>
      <t>ZESTAWIENIE DZIAŁÓW</t>
    </r>
    <r>
      <rPr>
        <b/>
        <sz val="10"/>
        <rFont val="Arial CE"/>
        <family val="2"/>
      </rPr>
      <t xml:space="preserve"> </t>
    </r>
  </si>
  <si>
    <t>P L A N   D O C H O D Ó W</t>
  </si>
  <si>
    <t>Dochody z najmu i dzierżawy składników majątkowych jednostek samorządu terytorialnego - budynki komunalne Łazy, Nowa Wola, Domy Nauczyciela, garaże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</si>
  <si>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</si>
  <si>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</si>
  <si>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</si>
  <si>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</si>
  <si>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</si>
  <si>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</si>
  <si>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</si>
  <si>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</si>
  <si>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</si>
  <si>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</si>
  <si>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</si>
  <si>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</si>
  <si>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</si>
  <si>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</si>
  <si>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</si>
  <si>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</si>
  <si>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</si>
  <si>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</si>
  <si>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</si>
  <si>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</si>
  <si>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</si>
  <si>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</si>
  <si>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0450</t>
  </si>
  <si>
    <t>0500</t>
  </si>
  <si>
    <t>0360</t>
  </si>
  <si>
    <t>0370</t>
  </si>
  <si>
    <t>Podatek od posiadania psów</t>
  </si>
  <si>
    <t>0410</t>
  </si>
  <si>
    <t>0480</t>
  </si>
  <si>
    <t>0010</t>
  </si>
  <si>
    <t>0020</t>
  </si>
  <si>
    <t>2920</t>
  </si>
  <si>
    <t>0970</t>
  </si>
  <si>
    <t xml:space="preserve">Pozostałe odsetki </t>
  </si>
  <si>
    <t xml:space="preserve">                                                                                            Rady Gminy Lesznowola</t>
  </si>
  <si>
    <t>Dochody od osób prawnych, od osób fizycznych i od jednostek nie posiadających osobowości prawnej oraz wydatki związane z ich poborem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</si>
  <si>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2"/>
      </rPr>
      <t xml:space="preserve"> Załącznik Nr 1</t>
    </r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</si>
  <si>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</si>
  <si>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</si>
  <si>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Starostwa powiatowe</t>
  </si>
  <si>
    <t xml:space="preserve">Dotacje celowe otrzymane z powiatu na  zadania bieżące realizowane na podstawie porozumień między jednostkami samorządu terytorialnego </t>
  </si>
  <si>
    <t>0870</t>
  </si>
  <si>
    <t xml:space="preserve">Wpływy ze sprzedaży składników majątkowych -  gruntów komunalnych </t>
  </si>
  <si>
    <t>Dochody jednostek samorządu terytorialnego związane z realizacją zadań z zakresu administracji rządowej oraz innych zadań zleconych ustawami</t>
  </si>
  <si>
    <t>Środki na dofinansowanie własnych inwestycji gmin pozyskane z innych źródeł-Fundusz Spójności</t>
  </si>
  <si>
    <t xml:space="preserve">WYTWARZANIE I ZAOPATRYWANIE W ENERGIĘ ELEKTRYCZNĄ, GAZ I WODĘ </t>
  </si>
  <si>
    <t xml:space="preserve">Wpływy z opłat za zarząd, użytkowanie i użytkowanie wieczyste nieruchomości </t>
  </si>
  <si>
    <t>DOCHODY OD OSÓB PRAWNYCH, OSÓB FIZYCZNYCH 
I OD INNYCH JEDNOSTEK NIEPOSIADAJĄCYCH OSOBOWOŚCI PRAWNEJ ORAZ WYDATKI ZWIĄZANE Z ICH POBOREM</t>
  </si>
  <si>
    <t>Wpływy z innych opłat stanowiących dochody j.s.t. na podstawie ustaw</t>
  </si>
  <si>
    <t>Składki na ubezpieczenie zdrowotne opłacane za osoby pobierające niektóre świadczenia z pomocy społecznej oraz niektóre świadczenia rodzinne</t>
  </si>
  <si>
    <t xml:space="preserve">Gospodarka ściekowa i ochrona wód </t>
  </si>
  <si>
    <t>0430</t>
  </si>
  <si>
    <t>Wpływy z opłaty targowej</t>
  </si>
  <si>
    <t>DOCHODY BUDŻETU GMINY NA 2006 ROK</t>
  </si>
  <si>
    <t>Przedszkola</t>
  </si>
  <si>
    <t xml:space="preserve">Wpływy z usług </t>
  </si>
  <si>
    <t xml:space="preserve">Dotacje celowe otrzymywane z gminy na zadania bieżące realizowane na podstawie porozumień między jst </t>
  </si>
  <si>
    <t>Zasiłki i pomoc w naturze oraz składki na ubezpieczenie emerytalne i rentowe</t>
  </si>
  <si>
    <t>Przychody z zaciągniętych pożyczek na rynku krajowym  na inwestycje</t>
  </si>
  <si>
    <t>Plan na 2006 r.</t>
  </si>
  <si>
    <t xml:space="preserve">OGÓŁEM DOCHODY </t>
  </si>
  <si>
    <t xml:space="preserve">Środki na dofinansowanie własnych inwestycji gmin pozyskane z innych źródeł </t>
  </si>
  <si>
    <t xml:space="preserve">Środki na dofin własnych inwest gmin pozyskane z innych źródeł - boisko </t>
  </si>
  <si>
    <t xml:space="preserve">Środki na dofin własnych inwest gmin pozyskane z innych źródeł - moderniz szkoły </t>
  </si>
  <si>
    <t>Świadczenia rodzinne oraz składki na ubezpieczenia emerytalne i rentowe z ubezpieczenia społecznego</t>
  </si>
  <si>
    <t>Dotacje celowe otrzymane z budżetu państwa na realizację własnych zadań bieżących gmin</t>
  </si>
  <si>
    <t>Dotacje celowe otrzymane z budżetu państwana realizację własnych zadań bieżących gmin</t>
  </si>
  <si>
    <t>Budżetu Gminy na 2006 rok</t>
  </si>
  <si>
    <t xml:space="preserve">Plan na 2006 r. </t>
  </si>
  <si>
    <t>Pozostała działalność - "EQUEL"</t>
  </si>
  <si>
    <t>Środki na dofinansowanie własnych zadań bieżących gmin, powiatów, samorządów województw pozyskane z innych źródeł- Europejski Fundusz Społeczny</t>
  </si>
  <si>
    <t>0490</t>
  </si>
  <si>
    <t>Wpływy z innych lokalnych opłat pobieranych przez  j.s.t. na podstawie odrębnych ustaw - (za zajęcie pasa drogowego)</t>
  </si>
  <si>
    <t>Gimnazja "Szkoła Marzeń"</t>
  </si>
  <si>
    <t>Środki na dofin własnych zadań bieżących gmin pozyskane z innych źródeł  z Funduszu Centrum Edukacji Obywatelskiej - 75%</t>
  </si>
  <si>
    <t>Środki na dofin własnych zadań bieżących gmin pozyskane z innych źródeł  z Funduszu Centrum Edukacji Obywatelskiej  - 25%</t>
  </si>
  <si>
    <t xml:space="preserve">                                                                                            do Uchwały Nr 289/XXXVII/2005</t>
  </si>
  <si>
    <t xml:space="preserve">                                                                                            z dnia 15 grudnia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</si>
</sst>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0" borderId="9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8" fillId="2" borderId="8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4" xfId="0" applyFont="1" applyBorder="1" applyAlignment="1" quotePrefix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quotePrefix="1">
      <alignment horizontal="center" vertical="center"/>
    </xf>
    <xf numFmtId="3" fontId="8" fillId="3" borderId="3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0" fontId="11" fillId="2" borderId="9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3" fontId="8" fillId="2" borderId="13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22" xfId="0" applyFont="1" applyBorder="1" applyAlignment="1" quotePrefix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/>
    </xf>
    <xf numFmtId="3" fontId="5" fillId="4" borderId="2" xfId="0" applyNumberFormat="1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vertical="center"/>
    </xf>
    <xf numFmtId="0" fontId="7" fillId="0" borderId="25" xfId="0" applyFont="1" applyBorder="1" applyAlignment="1" quotePrefix="1">
      <alignment horizontal="center" vertical="center"/>
    </xf>
    <xf numFmtId="0" fontId="5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0" fontId="7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7" fillId="0" borderId="26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3" fontId="7" fillId="0" borderId="13" xfId="0" applyNumberFormat="1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3" fontId="8" fillId="3" borderId="8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3" fontId="8" fillId="3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G17" sqref="G17"/>
    </sheetView>
  </sheetViews>
  <sheetFormatPr defaultColWidth="9.00390625" defaultRowHeight="12.75"/>
  <cols>
    <col min="1" max="1" width="6.875" style="1" customWidth="1"/>
    <col min="2" max="2" width="8.125" style="1" customWidth="1"/>
    <col min="3" max="3" width="6.375" style="1" customWidth="1"/>
    <col min="4" max="4" width="60.25390625" style="1" customWidth="1"/>
    <col min="5" max="5" width="14.00390625" style="1" customWidth="1"/>
    <col min="6" max="16384" width="9.125" style="1" customWidth="1"/>
  </cols>
  <sheetData>
    <row r="1" spans="4:6" ht="12.75" customHeight="1">
      <c r="D1" s="125" t="s">
        <v>95</v>
      </c>
      <c r="E1" s="126"/>
      <c r="F1" s="11"/>
    </row>
    <row r="2" spans="4:6" ht="14.25" customHeight="1">
      <c r="D2" s="82"/>
      <c r="E2" s="83"/>
      <c r="F2" s="11"/>
    </row>
    <row r="3" spans="4:6" ht="12.75">
      <c r="D3" s="131" t="s">
        <v>135</v>
      </c>
      <c r="E3" s="131"/>
      <c r="F3" s="11"/>
    </row>
    <row r="4" spans="4:6" ht="12.75">
      <c r="D4" s="131" t="s">
        <v>93</v>
      </c>
      <c r="E4" s="131"/>
      <c r="F4" s="131"/>
    </row>
    <row r="5" spans="4:6" ht="12.75">
      <c r="D5" s="131" t="s">
        <v>136</v>
      </c>
      <c r="E5" s="131"/>
      <c r="F5" s="11"/>
    </row>
    <row r="6" spans="1:5" ht="23.25" customHeight="1">
      <c r="A6" s="130" t="s">
        <v>112</v>
      </c>
      <c r="B6" s="130"/>
      <c r="C6" s="130"/>
      <c r="D6" s="130"/>
      <c r="E6" s="130"/>
    </row>
    <row r="7" spans="1:5" ht="14.25" customHeight="1">
      <c r="A7" s="28"/>
      <c r="B7" s="28"/>
      <c r="C7" s="28"/>
      <c r="D7" s="28"/>
      <c r="E7" s="28"/>
    </row>
    <row r="8" spans="1:5" ht="12" customHeight="1">
      <c r="A8" s="127" t="s">
        <v>64</v>
      </c>
      <c r="B8" s="127"/>
      <c r="C8" s="127"/>
      <c r="D8" s="128" t="s">
        <v>68</v>
      </c>
      <c r="E8" s="128" t="s">
        <v>118</v>
      </c>
    </row>
    <row r="9" spans="1:5" ht="16.5" customHeight="1">
      <c r="A9" s="46" t="s">
        <v>65</v>
      </c>
      <c r="B9" s="46" t="s">
        <v>66</v>
      </c>
      <c r="C9" s="46" t="s">
        <v>67</v>
      </c>
      <c r="D9" s="129"/>
      <c r="E9" s="129"/>
    </row>
    <row r="10" spans="1:5" ht="9" customHeight="1" thickBot="1">
      <c r="A10" s="54">
        <v>1</v>
      </c>
      <c r="B10" s="54">
        <v>2</v>
      </c>
      <c r="C10" s="54">
        <v>3</v>
      </c>
      <c r="D10" s="54">
        <v>4</v>
      </c>
      <c r="E10" s="54">
        <v>5</v>
      </c>
    </row>
    <row r="11" spans="1:5" s="12" customFormat="1" ht="15.75" customHeight="1" thickTop="1">
      <c r="A11" s="61" t="s">
        <v>1</v>
      </c>
      <c r="B11" s="62"/>
      <c r="C11" s="61"/>
      <c r="D11" s="67" t="s">
        <v>4</v>
      </c>
      <c r="E11" s="60">
        <f>E12</f>
        <v>11393603</v>
      </c>
    </row>
    <row r="12" spans="1:5" s="12" customFormat="1" ht="15.75" customHeight="1">
      <c r="A12" s="57"/>
      <c r="B12" s="58" t="s">
        <v>2</v>
      </c>
      <c r="C12" s="58"/>
      <c r="D12" s="56" t="s">
        <v>3</v>
      </c>
      <c r="E12" s="34">
        <f>SUM(E14,E13)</f>
        <v>11393603</v>
      </c>
    </row>
    <row r="13" spans="1:5" s="12" customFormat="1" ht="13.5" customHeight="1">
      <c r="A13" s="47"/>
      <c r="B13" s="47"/>
      <c r="C13" s="48" t="s">
        <v>69</v>
      </c>
      <c r="D13" s="7" t="s">
        <v>9</v>
      </c>
      <c r="E13" s="32">
        <v>2187660</v>
      </c>
    </row>
    <row r="14" spans="1:5" s="12" customFormat="1" ht="21" customHeight="1">
      <c r="A14" s="35"/>
      <c r="B14" s="35"/>
      <c r="C14" s="77">
        <v>6299</v>
      </c>
      <c r="D14" s="8" t="s">
        <v>103</v>
      </c>
      <c r="E14" s="33">
        <v>9205943</v>
      </c>
    </row>
    <row r="15" spans="1:5" s="12" customFormat="1" ht="26.25" customHeight="1">
      <c r="A15" s="103">
        <v>400</v>
      </c>
      <c r="B15" s="104"/>
      <c r="C15" s="103"/>
      <c r="D15" s="105" t="s">
        <v>104</v>
      </c>
      <c r="E15" s="31">
        <f>E16</f>
        <v>150000</v>
      </c>
    </row>
    <row r="16" spans="1:5" s="12" customFormat="1" ht="15" customHeight="1">
      <c r="A16" s="69"/>
      <c r="B16" s="70">
        <f>40002</f>
        <v>40002</v>
      </c>
      <c r="C16" s="70"/>
      <c r="D16" s="68" t="s">
        <v>8</v>
      </c>
      <c r="E16" s="59">
        <f>E17</f>
        <v>150000</v>
      </c>
    </row>
    <row r="17" spans="1:5" ht="24" customHeight="1">
      <c r="A17" s="47"/>
      <c r="B17" s="47"/>
      <c r="C17" s="47" t="s">
        <v>71</v>
      </c>
      <c r="D17" s="29" t="s">
        <v>7</v>
      </c>
      <c r="E17" s="36">
        <v>150000</v>
      </c>
    </row>
    <row r="18" spans="1:5" s="12" customFormat="1" ht="15.75" customHeight="1">
      <c r="A18" s="63">
        <v>700</v>
      </c>
      <c r="B18" s="64"/>
      <c r="C18" s="63"/>
      <c r="D18" s="65" t="s">
        <v>11</v>
      </c>
      <c r="E18" s="66">
        <f>E19</f>
        <v>16659530</v>
      </c>
    </row>
    <row r="19" spans="1:5" s="12" customFormat="1" ht="15.75" customHeight="1">
      <c r="A19" s="57"/>
      <c r="B19" s="55">
        <v>70005</v>
      </c>
      <c r="C19" s="55"/>
      <c r="D19" s="56" t="s">
        <v>10</v>
      </c>
      <c r="E19" s="34">
        <f>SUM(E20:E25)</f>
        <v>16659530</v>
      </c>
    </row>
    <row r="20" spans="1:5" ht="12.75">
      <c r="A20" s="47"/>
      <c r="B20" s="47"/>
      <c r="C20" s="48" t="s">
        <v>72</v>
      </c>
      <c r="D20" s="7" t="s">
        <v>105</v>
      </c>
      <c r="E20" s="32">
        <v>128526</v>
      </c>
    </row>
    <row r="21" spans="1:5" ht="22.5">
      <c r="A21" s="47"/>
      <c r="B21" s="47"/>
      <c r="C21" s="9" t="s">
        <v>70</v>
      </c>
      <c r="D21" s="6" t="s">
        <v>58</v>
      </c>
      <c r="E21" s="37">
        <v>197004</v>
      </c>
    </row>
    <row r="22" spans="1:5" ht="13.5" customHeight="1">
      <c r="A22" s="47"/>
      <c r="B22" s="47"/>
      <c r="C22" s="47" t="s">
        <v>73</v>
      </c>
      <c r="D22" s="5" t="s">
        <v>12</v>
      </c>
      <c r="E22" s="36">
        <v>2000</v>
      </c>
    </row>
    <row r="23" spans="1:5" ht="13.5" customHeight="1">
      <c r="A23" s="35"/>
      <c r="B23" s="35"/>
      <c r="C23" s="9" t="s">
        <v>100</v>
      </c>
      <c r="D23" s="6" t="s">
        <v>101</v>
      </c>
      <c r="E23" s="37">
        <v>16000000</v>
      </c>
    </row>
    <row r="24" spans="1:5" ht="14.25" customHeight="1">
      <c r="A24" s="35"/>
      <c r="B24" s="35"/>
      <c r="C24" s="9" t="s">
        <v>91</v>
      </c>
      <c r="D24" s="6" t="s">
        <v>37</v>
      </c>
      <c r="E24" s="37">
        <v>12000</v>
      </c>
    </row>
    <row r="25" spans="1:5" ht="14.25" customHeight="1">
      <c r="A25" s="35"/>
      <c r="B25" s="35"/>
      <c r="C25" s="53">
        <v>6290</v>
      </c>
      <c r="D25" s="8" t="s">
        <v>120</v>
      </c>
      <c r="E25" s="40">
        <v>320000</v>
      </c>
    </row>
    <row r="26" spans="1:5" ht="20.25" customHeight="1">
      <c r="A26" s="63">
        <v>750</v>
      </c>
      <c r="B26" s="64"/>
      <c r="C26" s="63"/>
      <c r="D26" s="65" t="s">
        <v>16</v>
      </c>
      <c r="E26" s="66">
        <f>SUM(E31,E27,E29)</f>
        <v>202879</v>
      </c>
    </row>
    <row r="27" spans="1:5" s="11" customFormat="1" ht="15.75" customHeight="1">
      <c r="A27" s="69"/>
      <c r="B27" s="70">
        <v>75011</v>
      </c>
      <c r="C27" s="70"/>
      <c r="D27" s="68" t="s">
        <v>13</v>
      </c>
      <c r="E27" s="59">
        <f>E28</f>
        <v>65822</v>
      </c>
    </row>
    <row r="28" spans="1:5" ht="22.5">
      <c r="A28" s="47"/>
      <c r="B28" s="47"/>
      <c r="C28" s="47">
        <v>2010</v>
      </c>
      <c r="D28" s="5" t="s">
        <v>17</v>
      </c>
      <c r="E28" s="36">
        <v>65822</v>
      </c>
    </row>
    <row r="29" spans="1:5" ht="15.75" customHeight="1">
      <c r="A29" s="57"/>
      <c r="B29" s="55">
        <v>75020</v>
      </c>
      <c r="C29" s="55"/>
      <c r="D29" s="56" t="s">
        <v>98</v>
      </c>
      <c r="E29" s="34">
        <f>E30</f>
        <v>8000</v>
      </c>
    </row>
    <row r="30" spans="1:5" ht="22.5">
      <c r="A30" s="47"/>
      <c r="B30" s="47"/>
      <c r="C30" s="47">
        <v>2320</v>
      </c>
      <c r="D30" s="5" t="s">
        <v>99</v>
      </c>
      <c r="E30" s="36">
        <v>8000</v>
      </c>
    </row>
    <row r="31" spans="1:5" s="11" customFormat="1" ht="15.75" customHeight="1">
      <c r="A31" s="57"/>
      <c r="B31" s="55">
        <v>75023</v>
      </c>
      <c r="C31" s="55"/>
      <c r="D31" s="56" t="s">
        <v>44</v>
      </c>
      <c r="E31" s="34">
        <f>SUM(E32:E36)</f>
        <v>129057</v>
      </c>
    </row>
    <row r="32" spans="1:5" ht="13.5" customHeight="1">
      <c r="A32" s="47"/>
      <c r="B32" s="47"/>
      <c r="C32" s="9" t="s">
        <v>71</v>
      </c>
      <c r="D32" s="6" t="s">
        <v>14</v>
      </c>
      <c r="E32" s="37">
        <v>39781</v>
      </c>
    </row>
    <row r="33" spans="1:5" ht="13.5" customHeight="1">
      <c r="A33" s="47"/>
      <c r="B33" s="47"/>
      <c r="C33" s="9" t="s">
        <v>70</v>
      </c>
      <c r="D33" s="6" t="s">
        <v>15</v>
      </c>
      <c r="E33" s="37">
        <v>43704</v>
      </c>
    </row>
    <row r="34" spans="1:5" ht="13.5" customHeight="1">
      <c r="A34" s="35"/>
      <c r="B34" s="35"/>
      <c r="C34" s="9" t="s">
        <v>91</v>
      </c>
      <c r="D34" s="6" t="s">
        <v>37</v>
      </c>
      <c r="E34" s="37">
        <v>17000</v>
      </c>
    </row>
    <row r="35" spans="1:5" ht="13.5" customHeight="1">
      <c r="A35" s="35"/>
      <c r="B35" s="35"/>
      <c r="C35" s="50" t="s">
        <v>74</v>
      </c>
      <c r="D35" s="8" t="s">
        <v>92</v>
      </c>
      <c r="E35" s="33">
        <v>27000</v>
      </c>
    </row>
    <row r="36" spans="1:5" ht="22.5" customHeight="1">
      <c r="A36" s="35"/>
      <c r="B36" s="35"/>
      <c r="C36" s="53">
        <v>2360</v>
      </c>
      <c r="D36" s="29" t="s">
        <v>102</v>
      </c>
      <c r="E36" s="40">
        <v>1572</v>
      </c>
    </row>
    <row r="37" spans="1:5" ht="15.75" customHeight="1">
      <c r="A37" s="63">
        <v>754</v>
      </c>
      <c r="B37" s="64"/>
      <c r="C37" s="63"/>
      <c r="D37" s="65" t="s">
        <v>19</v>
      </c>
      <c r="E37" s="66">
        <f>E38</f>
        <v>500</v>
      </c>
    </row>
    <row r="38" spans="1:5" ht="15" customHeight="1">
      <c r="A38" s="57"/>
      <c r="B38" s="55">
        <v>75414</v>
      </c>
      <c r="C38" s="55"/>
      <c r="D38" s="56" t="s">
        <v>18</v>
      </c>
      <c r="E38" s="34">
        <f>E39</f>
        <v>500</v>
      </c>
    </row>
    <row r="39" spans="1:5" ht="21" customHeight="1">
      <c r="A39" s="52"/>
      <c r="B39" s="52"/>
      <c r="C39" s="52">
        <v>2010</v>
      </c>
      <c r="D39" s="30" t="s">
        <v>17</v>
      </c>
      <c r="E39" s="38">
        <v>500</v>
      </c>
    </row>
    <row r="40" spans="1:5" ht="35.25" customHeight="1">
      <c r="A40" s="78">
        <v>756</v>
      </c>
      <c r="B40" s="79"/>
      <c r="C40" s="80"/>
      <c r="D40" s="71" t="s">
        <v>106</v>
      </c>
      <c r="E40" s="81">
        <f>SUM(E41,E47,E55,E67,E71)</f>
        <v>36018614</v>
      </c>
    </row>
    <row r="41" spans="1:5" ht="15" customHeight="1">
      <c r="A41" s="72"/>
      <c r="B41" s="70">
        <v>75601</v>
      </c>
      <c r="C41" s="70"/>
      <c r="D41" s="68" t="s">
        <v>22</v>
      </c>
      <c r="E41" s="59">
        <f>SUM(E42:E43)</f>
        <v>101700</v>
      </c>
    </row>
    <row r="42" spans="1:5" ht="22.5" customHeight="1">
      <c r="A42" s="73"/>
      <c r="B42" s="47"/>
      <c r="C42" s="48" t="s">
        <v>75</v>
      </c>
      <c r="D42" s="7" t="s">
        <v>20</v>
      </c>
      <c r="E42" s="32">
        <v>100000</v>
      </c>
    </row>
    <row r="43" spans="1:5" ht="15" customHeight="1">
      <c r="A43" s="86"/>
      <c r="B43" s="87"/>
      <c r="C43" s="53" t="s">
        <v>76</v>
      </c>
      <c r="D43" s="29" t="s">
        <v>21</v>
      </c>
      <c r="E43" s="40">
        <v>1700</v>
      </c>
    </row>
    <row r="44" spans="1:5" ht="60.75" customHeight="1">
      <c r="A44" s="114"/>
      <c r="B44" s="114"/>
      <c r="C44" s="96"/>
      <c r="D44" s="97"/>
      <c r="E44" s="98"/>
    </row>
    <row r="45" spans="1:5" ht="15" customHeight="1">
      <c r="A45" s="115"/>
      <c r="B45" s="115"/>
      <c r="C45" s="116"/>
      <c r="D45" s="117"/>
      <c r="E45" s="118"/>
    </row>
    <row r="46" spans="1:5" ht="11.25" customHeight="1">
      <c r="A46" s="54">
        <v>1</v>
      </c>
      <c r="B46" s="54">
        <v>2</v>
      </c>
      <c r="C46" s="54">
        <v>3</v>
      </c>
      <c r="D46" s="54">
        <v>4</v>
      </c>
      <c r="E46" s="54">
        <v>5</v>
      </c>
    </row>
    <row r="47" spans="1:5" s="11" customFormat="1" ht="36">
      <c r="A47" s="109"/>
      <c r="B47" s="110">
        <v>75615</v>
      </c>
      <c r="C47" s="111"/>
      <c r="D47" s="112" t="s">
        <v>97</v>
      </c>
      <c r="E47" s="113">
        <f>SUM(E48:E54)</f>
        <v>6894000</v>
      </c>
    </row>
    <row r="48" spans="1:5" ht="13.5" customHeight="1">
      <c r="A48" s="106"/>
      <c r="B48" s="107"/>
      <c r="C48" s="101" t="s">
        <v>77</v>
      </c>
      <c r="D48" s="102" t="s">
        <v>23</v>
      </c>
      <c r="E48" s="108">
        <v>6550000</v>
      </c>
    </row>
    <row r="49" spans="1:5" ht="13.5" customHeight="1">
      <c r="A49" s="73"/>
      <c r="B49" s="47"/>
      <c r="C49" s="9" t="s">
        <v>78</v>
      </c>
      <c r="D49" s="6" t="s">
        <v>24</v>
      </c>
      <c r="E49" s="37">
        <v>2000</v>
      </c>
    </row>
    <row r="50" spans="1:5" ht="13.5" customHeight="1">
      <c r="A50" s="73"/>
      <c r="B50" s="47"/>
      <c r="C50" s="9" t="s">
        <v>79</v>
      </c>
      <c r="D50" s="6" t="s">
        <v>25</v>
      </c>
      <c r="E50" s="37">
        <v>7000</v>
      </c>
    </row>
    <row r="51" spans="1:5" ht="12.75" customHeight="1">
      <c r="A51" s="73"/>
      <c r="B51" s="47"/>
      <c r="C51" s="9" t="s">
        <v>80</v>
      </c>
      <c r="D51" s="6" t="s">
        <v>26</v>
      </c>
      <c r="E51" s="37">
        <v>110000</v>
      </c>
    </row>
    <row r="52" spans="1:5" ht="13.5" customHeight="1">
      <c r="A52" s="73"/>
      <c r="B52" s="47"/>
      <c r="C52" s="9" t="s">
        <v>81</v>
      </c>
      <c r="D52" s="6" t="s">
        <v>55</v>
      </c>
      <c r="E52" s="37">
        <v>5000</v>
      </c>
    </row>
    <row r="53" spans="1:5" ht="13.5" customHeight="1">
      <c r="A53" s="73"/>
      <c r="B53" s="47"/>
      <c r="C53" s="9" t="s">
        <v>82</v>
      </c>
      <c r="D53" s="6" t="s">
        <v>27</v>
      </c>
      <c r="E53" s="37">
        <v>210000</v>
      </c>
    </row>
    <row r="54" spans="1:5" ht="13.5" customHeight="1">
      <c r="A54" s="74"/>
      <c r="B54" s="35"/>
      <c r="C54" s="50" t="s">
        <v>76</v>
      </c>
      <c r="D54" s="8" t="s">
        <v>28</v>
      </c>
      <c r="E54" s="33">
        <v>10000</v>
      </c>
    </row>
    <row r="55" spans="1:5" ht="35.25" customHeight="1">
      <c r="A55" s="49"/>
      <c r="B55" s="55">
        <v>75616</v>
      </c>
      <c r="C55" s="51"/>
      <c r="D55" s="56" t="s">
        <v>96</v>
      </c>
      <c r="E55" s="34">
        <f>SUM(E56:E66)</f>
        <v>6093300</v>
      </c>
    </row>
    <row r="56" spans="1:5" ht="12.75" customHeight="1">
      <c r="A56" s="73"/>
      <c r="B56" s="47"/>
      <c r="C56" s="48" t="s">
        <v>77</v>
      </c>
      <c r="D56" s="7" t="s">
        <v>23</v>
      </c>
      <c r="E56" s="32">
        <v>2800000</v>
      </c>
    </row>
    <row r="57" spans="1:5" ht="13.5" customHeight="1">
      <c r="A57" s="73"/>
      <c r="B57" s="47"/>
      <c r="C57" s="9" t="s">
        <v>78</v>
      </c>
      <c r="D57" s="6" t="s">
        <v>24</v>
      </c>
      <c r="E57" s="37">
        <v>290000</v>
      </c>
    </row>
    <row r="58" spans="1:5" ht="12.75" customHeight="1">
      <c r="A58" s="73"/>
      <c r="B58" s="47"/>
      <c r="C58" s="9" t="s">
        <v>79</v>
      </c>
      <c r="D58" s="6" t="s">
        <v>25</v>
      </c>
      <c r="E58" s="37">
        <v>5000</v>
      </c>
    </row>
    <row r="59" spans="1:5" ht="12.75" customHeight="1">
      <c r="A59" s="73"/>
      <c r="B59" s="47"/>
      <c r="C59" s="9" t="s">
        <v>80</v>
      </c>
      <c r="D59" s="6" t="s">
        <v>26</v>
      </c>
      <c r="E59" s="37">
        <v>380000</v>
      </c>
    </row>
    <row r="60" spans="1:5" ht="12.75" customHeight="1">
      <c r="A60" s="73"/>
      <c r="B60" s="47"/>
      <c r="C60" s="9" t="s">
        <v>83</v>
      </c>
      <c r="D60" s="6" t="s">
        <v>29</v>
      </c>
      <c r="E60" s="37">
        <v>160000</v>
      </c>
    </row>
    <row r="61" spans="1:5" ht="12.75" customHeight="1">
      <c r="A61" s="73"/>
      <c r="B61" s="47"/>
      <c r="C61" s="9" t="s">
        <v>84</v>
      </c>
      <c r="D61" s="6" t="s">
        <v>85</v>
      </c>
      <c r="E61" s="37">
        <v>100</v>
      </c>
    </row>
    <row r="62" spans="1:5" ht="13.5" customHeight="1">
      <c r="A62" s="73"/>
      <c r="B62" s="47"/>
      <c r="C62" s="9" t="s">
        <v>110</v>
      </c>
      <c r="D62" s="6" t="s">
        <v>111</v>
      </c>
      <c r="E62" s="37">
        <v>200</v>
      </c>
    </row>
    <row r="63" spans="1:5" ht="12.75" customHeight="1">
      <c r="A63" s="73"/>
      <c r="B63" s="47"/>
      <c r="C63" s="9" t="s">
        <v>81</v>
      </c>
      <c r="D63" s="6" t="s">
        <v>55</v>
      </c>
      <c r="E63" s="37">
        <v>70000</v>
      </c>
    </row>
    <row r="64" spans="1:5" ht="21.75" customHeight="1">
      <c r="A64" s="73"/>
      <c r="B64" s="47"/>
      <c r="C64" s="9" t="s">
        <v>130</v>
      </c>
      <c r="D64" s="6" t="s">
        <v>131</v>
      </c>
      <c r="E64" s="37">
        <v>8000</v>
      </c>
    </row>
    <row r="65" spans="1:5" ht="13.5" customHeight="1">
      <c r="A65" s="73"/>
      <c r="B65" s="47"/>
      <c r="C65" s="9" t="s">
        <v>82</v>
      </c>
      <c r="D65" s="6" t="s">
        <v>27</v>
      </c>
      <c r="E65" s="37">
        <v>2320000</v>
      </c>
    </row>
    <row r="66" spans="1:5" ht="12.75" customHeight="1">
      <c r="A66" s="74"/>
      <c r="B66" s="35"/>
      <c r="C66" s="9" t="s">
        <v>76</v>
      </c>
      <c r="D66" s="8" t="s">
        <v>28</v>
      </c>
      <c r="E66" s="37">
        <v>60000</v>
      </c>
    </row>
    <row r="67" spans="1:5" s="11" customFormat="1" ht="15" customHeight="1">
      <c r="A67" s="49"/>
      <c r="B67" s="55">
        <v>75618</v>
      </c>
      <c r="C67" s="51"/>
      <c r="D67" s="56" t="s">
        <v>107</v>
      </c>
      <c r="E67" s="34">
        <f>SUM(E68:E70)</f>
        <v>292000</v>
      </c>
    </row>
    <row r="68" spans="1:5" ht="12.75" customHeight="1">
      <c r="A68" s="73"/>
      <c r="B68" s="47"/>
      <c r="C68" s="48" t="s">
        <v>86</v>
      </c>
      <c r="D68" s="7" t="s">
        <v>30</v>
      </c>
      <c r="E68" s="32">
        <v>90000</v>
      </c>
    </row>
    <row r="69" spans="1:5" ht="12.75" customHeight="1">
      <c r="A69" s="73"/>
      <c r="B69" s="47"/>
      <c r="C69" s="9" t="s">
        <v>87</v>
      </c>
      <c r="D69" s="6" t="s">
        <v>31</v>
      </c>
      <c r="E69" s="37">
        <v>200000</v>
      </c>
    </row>
    <row r="70" spans="1:5" ht="12.75" customHeight="1">
      <c r="A70" s="74"/>
      <c r="B70" s="35"/>
      <c r="C70" s="9" t="s">
        <v>76</v>
      </c>
      <c r="D70" s="8" t="s">
        <v>28</v>
      </c>
      <c r="E70" s="37">
        <v>2000</v>
      </c>
    </row>
    <row r="71" spans="1:5" s="11" customFormat="1" ht="12.75">
      <c r="A71" s="49"/>
      <c r="B71" s="55">
        <v>75621</v>
      </c>
      <c r="C71" s="51"/>
      <c r="D71" s="56" t="s">
        <v>32</v>
      </c>
      <c r="E71" s="34">
        <f>SUM(E73,E72)</f>
        <v>22637614</v>
      </c>
    </row>
    <row r="72" spans="1:5" ht="13.5" customHeight="1">
      <c r="A72" s="73"/>
      <c r="B72" s="47"/>
      <c r="C72" s="48" t="s">
        <v>88</v>
      </c>
      <c r="D72" s="7" t="s">
        <v>33</v>
      </c>
      <c r="E72" s="32">
        <v>20521614</v>
      </c>
    </row>
    <row r="73" spans="1:5" ht="13.5" customHeight="1">
      <c r="A73" s="74"/>
      <c r="B73" s="35"/>
      <c r="C73" s="50" t="s">
        <v>89</v>
      </c>
      <c r="D73" s="8" t="s">
        <v>34</v>
      </c>
      <c r="E73" s="33">
        <v>2116000</v>
      </c>
    </row>
    <row r="74" spans="1:5" ht="17.25" customHeight="1">
      <c r="A74" s="75">
        <v>758</v>
      </c>
      <c r="B74" s="64"/>
      <c r="C74" s="63"/>
      <c r="D74" s="65" t="s">
        <v>35</v>
      </c>
      <c r="E74" s="66">
        <f>E75</f>
        <v>8582175</v>
      </c>
    </row>
    <row r="75" spans="1:5" ht="22.5" customHeight="1">
      <c r="A75" s="49"/>
      <c r="B75" s="55">
        <v>75801</v>
      </c>
      <c r="C75" s="55"/>
      <c r="D75" s="56" t="s">
        <v>38</v>
      </c>
      <c r="E75" s="34">
        <f>E76</f>
        <v>8582175</v>
      </c>
    </row>
    <row r="76" spans="1:5" ht="12" customHeight="1">
      <c r="A76" s="73"/>
      <c r="B76" s="47"/>
      <c r="C76" s="47" t="s">
        <v>90</v>
      </c>
      <c r="D76" s="5" t="s">
        <v>36</v>
      </c>
      <c r="E76" s="36">
        <v>8582175</v>
      </c>
    </row>
    <row r="77" spans="1:5" s="11" customFormat="1" ht="17.25" customHeight="1">
      <c r="A77" s="63">
        <v>801</v>
      </c>
      <c r="B77" s="64"/>
      <c r="C77" s="63"/>
      <c r="D77" s="65" t="s">
        <v>39</v>
      </c>
      <c r="E77" s="66">
        <f>E78+E83+E86</f>
        <v>1934072</v>
      </c>
    </row>
    <row r="78" spans="1:5" s="12" customFormat="1" ht="13.5" customHeight="1">
      <c r="A78" s="49"/>
      <c r="B78" s="55">
        <v>80101</v>
      </c>
      <c r="C78" s="55"/>
      <c r="D78" s="56" t="s">
        <v>40</v>
      </c>
      <c r="E78" s="34">
        <f>SUM(E79:E82)</f>
        <v>1103300</v>
      </c>
    </row>
    <row r="79" spans="1:5" ht="12.75">
      <c r="A79" s="73"/>
      <c r="B79" s="47"/>
      <c r="C79" s="48" t="s">
        <v>74</v>
      </c>
      <c r="D79" s="6" t="s">
        <v>92</v>
      </c>
      <c r="E79" s="32">
        <v>1800</v>
      </c>
    </row>
    <row r="80" spans="1:5" ht="12.75">
      <c r="A80" s="73"/>
      <c r="B80" s="47"/>
      <c r="C80" s="48" t="s">
        <v>91</v>
      </c>
      <c r="D80" s="6" t="s">
        <v>37</v>
      </c>
      <c r="E80" s="32">
        <v>1500</v>
      </c>
    </row>
    <row r="81" spans="1:5" ht="14.25" customHeight="1">
      <c r="A81" s="73"/>
      <c r="B81" s="47"/>
      <c r="C81" s="48">
        <v>6290</v>
      </c>
      <c r="D81" s="7" t="s">
        <v>122</v>
      </c>
      <c r="E81" s="32">
        <v>800000</v>
      </c>
    </row>
    <row r="82" spans="1:5" ht="12.75">
      <c r="A82" s="73"/>
      <c r="B82" s="47"/>
      <c r="C82" s="48">
        <v>6290</v>
      </c>
      <c r="D82" s="7" t="s">
        <v>121</v>
      </c>
      <c r="E82" s="32">
        <v>300000</v>
      </c>
    </row>
    <row r="83" spans="1:5" ht="12.75">
      <c r="A83" s="49"/>
      <c r="B83" s="55">
        <v>80104</v>
      </c>
      <c r="C83" s="55"/>
      <c r="D83" s="56" t="s">
        <v>113</v>
      </c>
      <c r="E83" s="34">
        <f>SUM(E84:E85)</f>
        <v>634768</v>
      </c>
    </row>
    <row r="84" spans="1:5" ht="12.75">
      <c r="A84" s="73"/>
      <c r="B84" s="47"/>
      <c r="C84" s="48" t="s">
        <v>73</v>
      </c>
      <c r="D84" s="6" t="s">
        <v>114</v>
      </c>
      <c r="E84" s="37">
        <v>200000</v>
      </c>
    </row>
    <row r="85" spans="1:5" ht="22.5">
      <c r="A85" s="73"/>
      <c r="B85" s="47"/>
      <c r="C85" s="48">
        <v>2310</v>
      </c>
      <c r="D85" s="90" t="s">
        <v>115</v>
      </c>
      <c r="E85" s="37">
        <v>434768</v>
      </c>
    </row>
    <row r="86" spans="1:5" ht="12.75">
      <c r="A86" s="49"/>
      <c r="B86" s="55">
        <v>80110</v>
      </c>
      <c r="C86" s="55"/>
      <c r="D86" s="56" t="s">
        <v>132</v>
      </c>
      <c r="E86" s="34">
        <f>SUM(E87,E88)</f>
        <v>196004</v>
      </c>
    </row>
    <row r="87" spans="1:5" ht="22.5">
      <c r="A87" s="73"/>
      <c r="B87" s="47"/>
      <c r="C87" s="48">
        <v>2708</v>
      </c>
      <c r="D87" s="7" t="s">
        <v>133</v>
      </c>
      <c r="E87" s="37">
        <v>147002</v>
      </c>
    </row>
    <row r="88" spans="1:5" ht="22.5">
      <c r="A88" s="73"/>
      <c r="B88" s="47"/>
      <c r="C88" s="48">
        <v>2709</v>
      </c>
      <c r="D88" s="7" t="s">
        <v>134</v>
      </c>
      <c r="E88" s="32">
        <v>49002</v>
      </c>
    </row>
    <row r="89" spans="1:5" ht="14.25" customHeight="1">
      <c r="A89" s="75">
        <v>852</v>
      </c>
      <c r="B89" s="64"/>
      <c r="C89" s="63"/>
      <c r="D89" s="65" t="s">
        <v>60</v>
      </c>
      <c r="E89" s="66">
        <f>E90+E92+E96+E99+E103+E105</f>
        <v>2730750</v>
      </c>
    </row>
    <row r="90" spans="1:5" ht="25.5" customHeight="1">
      <c r="A90" s="72"/>
      <c r="B90" s="55">
        <v>85212</v>
      </c>
      <c r="C90" s="55"/>
      <c r="D90" s="56" t="s">
        <v>123</v>
      </c>
      <c r="E90" s="34">
        <f>E91</f>
        <v>2253000</v>
      </c>
    </row>
    <row r="91" spans="1:5" ht="22.5" customHeight="1">
      <c r="A91" s="73"/>
      <c r="B91" s="47"/>
      <c r="C91" s="47">
        <v>2010</v>
      </c>
      <c r="D91" s="5" t="s">
        <v>61</v>
      </c>
      <c r="E91" s="36">
        <v>2253000</v>
      </c>
    </row>
    <row r="92" spans="1:5" ht="33" customHeight="1">
      <c r="A92" s="57"/>
      <c r="B92" s="55">
        <v>85213</v>
      </c>
      <c r="C92" s="55"/>
      <c r="D92" s="56" t="s">
        <v>108</v>
      </c>
      <c r="E92" s="34">
        <f>E93</f>
        <v>11000</v>
      </c>
    </row>
    <row r="93" spans="1:5" ht="22.5" customHeight="1">
      <c r="A93" s="76"/>
      <c r="B93" s="53"/>
      <c r="C93" s="53">
        <v>2010</v>
      </c>
      <c r="D93" s="29" t="s">
        <v>61</v>
      </c>
      <c r="E93" s="40">
        <v>11000</v>
      </c>
    </row>
    <row r="94" spans="1:5" ht="17.25" customHeight="1">
      <c r="A94" s="116"/>
      <c r="B94" s="116"/>
      <c r="C94" s="116"/>
      <c r="D94" s="117"/>
      <c r="E94" s="118"/>
    </row>
    <row r="95" spans="1:5" ht="9.75" customHeight="1">
      <c r="A95" s="54">
        <v>1</v>
      </c>
      <c r="B95" s="54">
        <v>2</v>
      </c>
      <c r="C95" s="54">
        <v>3</v>
      </c>
      <c r="D95" s="54">
        <v>4</v>
      </c>
      <c r="E95" s="54">
        <v>5</v>
      </c>
    </row>
    <row r="96" spans="1:5" s="11" customFormat="1" ht="19.5" customHeight="1">
      <c r="A96" s="91"/>
      <c r="B96" s="92">
        <v>85214</v>
      </c>
      <c r="C96" s="93"/>
      <c r="D96" s="94" t="s">
        <v>116</v>
      </c>
      <c r="E96" s="95">
        <f>E97+E98</f>
        <v>121000</v>
      </c>
    </row>
    <row r="97" spans="1:5" s="11" customFormat="1" ht="23.25" customHeight="1">
      <c r="A97" s="84"/>
      <c r="B97" s="50"/>
      <c r="C97" s="9">
        <v>2010</v>
      </c>
      <c r="D97" s="6" t="s">
        <v>62</v>
      </c>
      <c r="E97" s="37">
        <v>83000</v>
      </c>
    </row>
    <row r="98" spans="1:5" ht="19.5" customHeight="1">
      <c r="A98" s="85"/>
      <c r="B98" s="52"/>
      <c r="C98" s="53">
        <v>2030</v>
      </c>
      <c r="D98" s="30" t="s">
        <v>124</v>
      </c>
      <c r="E98" s="38">
        <v>38000</v>
      </c>
    </row>
    <row r="99" spans="1:5" s="11" customFormat="1" ht="17.25" customHeight="1">
      <c r="A99" s="49"/>
      <c r="B99" s="55">
        <v>85219</v>
      </c>
      <c r="C99" s="51"/>
      <c r="D99" s="56" t="s">
        <v>41</v>
      </c>
      <c r="E99" s="34">
        <f>SUM(E100:E102)</f>
        <v>67000</v>
      </c>
    </row>
    <row r="100" spans="1:5" s="11" customFormat="1" ht="12.75">
      <c r="A100" s="73"/>
      <c r="B100" s="47"/>
      <c r="C100" s="48" t="s">
        <v>74</v>
      </c>
      <c r="D100" s="6" t="s">
        <v>92</v>
      </c>
      <c r="E100" s="32">
        <v>1500</v>
      </c>
    </row>
    <row r="101" spans="1:5" s="11" customFormat="1" ht="12.75">
      <c r="A101" s="73"/>
      <c r="B101" s="47"/>
      <c r="C101" s="48" t="s">
        <v>91</v>
      </c>
      <c r="D101" s="6" t="s">
        <v>37</v>
      </c>
      <c r="E101" s="32">
        <v>500</v>
      </c>
    </row>
    <row r="102" spans="1:5" ht="12.75" customHeight="1">
      <c r="A102" s="73"/>
      <c r="B102" s="47"/>
      <c r="C102" s="47">
        <v>2030</v>
      </c>
      <c r="D102" s="5" t="s">
        <v>125</v>
      </c>
      <c r="E102" s="36">
        <v>65000</v>
      </c>
    </row>
    <row r="103" spans="1:5" ht="18" customHeight="1">
      <c r="A103" s="120"/>
      <c r="B103" s="121">
        <v>85295</v>
      </c>
      <c r="C103" s="122"/>
      <c r="D103" s="123" t="s">
        <v>6</v>
      </c>
      <c r="E103" s="124">
        <f>E104</f>
        <v>36000</v>
      </c>
    </row>
    <row r="104" spans="1:5" ht="22.5">
      <c r="A104" s="73"/>
      <c r="B104" s="47"/>
      <c r="C104" s="47">
        <v>2030</v>
      </c>
      <c r="D104" s="5" t="s">
        <v>124</v>
      </c>
      <c r="E104" s="36">
        <v>36000</v>
      </c>
    </row>
    <row r="105" spans="1:5" ht="18.75" customHeight="1">
      <c r="A105" s="120"/>
      <c r="B105" s="121">
        <v>85295</v>
      </c>
      <c r="C105" s="122"/>
      <c r="D105" s="123" t="s">
        <v>128</v>
      </c>
      <c r="E105" s="124">
        <f>E106</f>
        <v>242750</v>
      </c>
    </row>
    <row r="106" spans="1:5" ht="27.75" customHeight="1">
      <c r="A106" s="73"/>
      <c r="B106" s="47"/>
      <c r="C106" s="48">
        <v>2708</v>
      </c>
      <c r="D106" s="30" t="s">
        <v>129</v>
      </c>
      <c r="E106" s="32">
        <v>242750</v>
      </c>
    </row>
    <row r="107" spans="1:5" ht="18.75" customHeight="1">
      <c r="A107" s="75">
        <v>900</v>
      </c>
      <c r="B107" s="64"/>
      <c r="C107" s="63"/>
      <c r="D107" s="65" t="s">
        <v>59</v>
      </c>
      <c r="E107" s="66">
        <f>SUM(E108)</f>
        <v>100000</v>
      </c>
    </row>
    <row r="108" spans="1:5" s="11" customFormat="1" ht="15" customHeight="1">
      <c r="A108" s="49"/>
      <c r="B108" s="55">
        <v>90001</v>
      </c>
      <c r="C108" s="55"/>
      <c r="D108" s="56" t="s">
        <v>109</v>
      </c>
      <c r="E108" s="34">
        <f>E109</f>
        <v>100000</v>
      </c>
    </row>
    <row r="109" spans="1:5" ht="14.25" customHeight="1">
      <c r="A109" s="76"/>
      <c r="B109" s="53"/>
      <c r="C109" s="53" t="s">
        <v>71</v>
      </c>
      <c r="D109" s="29" t="s">
        <v>42</v>
      </c>
      <c r="E109" s="40">
        <v>100000</v>
      </c>
    </row>
    <row r="110" spans="1:5" s="12" customFormat="1" ht="22.5" customHeight="1">
      <c r="A110" s="13"/>
      <c r="B110" s="15"/>
      <c r="C110" s="14"/>
      <c r="D110" s="16" t="s">
        <v>119</v>
      </c>
      <c r="E110" s="31">
        <f>E107+E89+E77+E74+E40+E37+E26+E18+E15+E11</f>
        <v>77772123</v>
      </c>
    </row>
    <row r="111" spans="1:5" ht="14.25" customHeight="1">
      <c r="A111" s="46"/>
      <c r="B111" s="46"/>
      <c r="C111" s="46">
        <v>952</v>
      </c>
      <c r="D111" s="99" t="s">
        <v>117</v>
      </c>
      <c r="E111" s="119">
        <v>11669058</v>
      </c>
    </row>
    <row r="112" spans="1:5" s="12" customFormat="1" ht="22.5" customHeight="1">
      <c r="A112" s="13"/>
      <c r="B112" s="15"/>
      <c r="C112" s="14"/>
      <c r="D112" s="16" t="s">
        <v>43</v>
      </c>
      <c r="E112" s="31">
        <f>E110+E111</f>
        <v>89441181</v>
      </c>
    </row>
    <row r="113" ht="12.75">
      <c r="E113" s="39"/>
    </row>
    <row r="114" ht="12.75">
      <c r="E114" s="39"/>
    </row>
    <row r="115" ht="12.75">
      <c r="E115" s="39"/>
    </row>
    <row r="116" ht="12.75">
      <c r="E116" s="39"/>
    </row>
    <row r="117" ht="12.75">
      <c r="E117" s="39"/>
    </row>
    <row r="118" ht="12.75">
      <c r="E118" s="39"/>
    </row>
    <row r="119" ht="12.75">
      <c r="E119" s="39"/>
    </row>
  </sheetData>
  <mergeCells count="8">
    <mergeCell ref="D1:E1"/>
    <mergeCell ref="A8:C8"/>
    <mergeCell ref="D8:D9"/>
    <mergeCell ref="A6:E6"/>
    <mergeCell ref="E8:E9"/>
    <mergeCell ref="D3:E3"/>
    <mergeCell ref="D4:F4"/>
    <mergeCell ref="D5:E5"/>
  </mergeCells>
  <printOptions horizontalCentered="1"/>
  <pageMargins left="0.4330708661417323" right="0.4724409448818898" top="0.3937007874015748" bottom="0.5511811023622047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6.875" style="1" customWidth="1"/>
    <col min="2" max="2" width="58.375" style="1" customWidth="1"/>
    <col min="3" max="3" width="14.75390625" style="1" customWidth="1"/>
    <col min="4" max="16384" width="9.125" style="1" customWidth="1"/>
  </cols>
  <sheetData>
    <row r="1" ht="15">
      <c r="C1" s="2"/>
    </row>
    <row r="2" ht="12.75">
      <c r="C2" s="3"/>
    </row>
    <row r="3" ht="12.75">
      <c r="C3" s="3"/>
    </row>
    <row r="4" ht="12.75">
      <c r="C4" s="3"/>
    </row>
    <row r="5" spans="1:3" ht="36.75" customHeight="1">
      <c r="A5" s="132" t="s">
        <v>56</v>
      </c>
      <c r="B5" s="132"/>
      <c r="C5" s="132"/>
    </row>
    <row r="6" spans="1:3" ht="20.25">
      <c r="A6" s="133" t="s">
        <v>57</v>
      </c>
      <c r="B6" s="133"/>
      <c r="C6" s="133"/>
    </row>
    <row r="7" spans="1:3" ht="12.75">
      <c r="A7" s="134" t="s">
        <v>126</v>
      </c>
      <c r="B7" s="134"/>
      <c r="C7" s="134"/>
    </row>
    <row r="8" spans="1:3" ht="12.75">
      <c r="A8" s="4"/>
      <c r="B8" s="4"/>
      <c r="C8" s="4"/>
    </row>
    <row r="10" spans="1:3" ht="26.25" customHeight="1">
      <c r="A10" s="27" t="s">
        <v>0</v>
      </c>
      <c r="B10" s="27" t="s">
        <v>45</v>
      </c>
      <c r="C10" s="27" t="s">
        <v>127</v>
      </c>
    </row>
    <row r="11" spans="1:3" ht="10.5" customHeight="1" thickBot="1">
      <c r="A11" s="26">
        <v>1</v>
      </c>
      <c r="B11" s="26">
        <v>2</v>
      </c>
      <c r="C11" s="26">
        <v>3</v>
      </c>
    </row>
    <row r="12" spans="1:3" ht="26.25" customHeight="1" thickTop="1">
      <c r="A12" s="17" t="s">
        <v>1</v>
      </c>
      <c r="B12" s="19" t="s">
        <v>5</v>
      </c>
      <c r="C12" s="41">
        <f>Dochody!E11</f>
        <v>11393603</v>
      </c>
    </row>
    <row r="13" spans="1:3" ht="26.25" customHeight="1">
      <c r="A13" s="18">
        <v>400</v>
      </c>
      <c r="B13" s="10" t="s">
        <v>48</v>
      </c>
      <c r="C13" s="42">
        <f>Dochody!E15</f>
        <v>150000</v>
      </c>
    </row>
    <row r="14" spans="1:3" ht="26.25" customHeight="1">
      <c r="A14" s="9">
        <v>700</v>
      </c>
      <c r="B14" s="10" t="s">
        <v>49</v>
      </c>
      <c r="C14" s="42">
        <f>Dochody!E18</f>
        <v>16659530</v>
      </c>
    </row>
    <row r="15" spans="1:3" ht="26.25" customHeight="1">
      <c r="A15" s="50">
        <v>750</v>
      </c>
      <c r="B15" s="88" t="s">
        <v>50</v>
      </c>
      <c r="C15" s="89">
        <f>Dochody!E26</f>
        <v>202879</v>
      </c>
    </row>
    <row r="16" spans="1:3" ht="26.25" customHeight="1">
      <c r="A16" s="9">
        <v>754</v>
      </c>
      <c r="B16" s="10" t="s">
        <v>51</v>
      </c>
      <c r="C16" s="42">
        <f>Dochody!E37</f>
        <v>500</v>
      </c>
    </row>
    <row r="17" spans="1:3" ht="26.25" customHeight="1">
      <c r="A17" s="9">
        <v>756</v>
      </c>
      <c r="B17" s="10" t="s">
        <v>94</v>
      </c>
      <c r="C17" s="42">
        <f>Dochody!E40</f>
        <v>36018614</v>
      </c>
    </row>
    <row r="18" spans="1:3" ht="26.25" customHeight="1">
      <c r="A18" s="9">
        <v>758</v>
      </c>
      <c r="B18" s="10" t="s">
        <v>52</v>
      </c>
      <c r="C18" s="42">
        <f>Dochody!E74</f>
        <v>8582175</v>
      </c>
    </row>
    <row r="19" spans="1:3" ht="26.25" customHeight="1">
      <c r="A19" s="9">
        <v>801</v>
      </c>
      <c r="B19" s="10" t="s">
        <v>53</v>
      </c>
      <c r="C19" s="42">
        <f>Dochody!E77</f>
        <v>1934072</v>
      </c>
    </row>
    <row r="20" spans="1:3" ht="26.25" customHeight="1">
      <c r="A20" s="9">
        <v>852</v>
      </c>
      <c r="B20" s="10" t="s">
        <v>63</v>
      </c>
      <c r="C20" s="42">
        <f>Dochody!E89</f>
        <v>2730750</v>
      </c>
    </row>
    <row r="21" spans="1:3" ht="26.25" customHeight="1">
      <c r="A21" s="9">
        <v>900</v>
      </c>
      <c r="B21" s="10" t="s">
        <v>54</v>
      </c>
      <c r="C21" s="42">
        <f>Dochody!E107</f>
        <v>100000</v>
      </c>
    </row>
    <row r="22" spans="1:3" s="12" customFormat="1" ht="26.25" customHeight="1">
      <c r="A22" s="22"/>
      <c r="B22" s="23" t="s">
        <v>46</v>
      </c>
      <c r="C22" s="43">
        <f>SUM(C12:C21)</f>
        <v>77772123</v>
      </c>
    </row>
    <row r="23" spans="1:3" s="12" customFormat="1" ht="26.25" customHeight="1">
      <c r="A23" s="46">
        <v>952</v>
      </c>
      <c r="B23" s="99" t="s">
        <v>117</v>
      </c>
      <c r="C23" s="100">
        <v>11669058</v>
      </c>
    </row>
    <row r="24" spans="1:3" s="12" customFormat="1" ht="26.25" customHeight="1" thickBot="1">
      <c r="A24" s="24"/>
      <c r="B24" s="25" t="s">
        <v>47</v>
      </c>
      <c r="C24" s="44">
        <f>C23</f>
        <v>11669058</v>
      </c>
    </row>
    <row r="25" spans="1:3" s="12" customFormat="1" ht="26.25" customHeight="1" thickTop="1">
      <c r="A25" s="20"/>
      <c r="B25" s="21" t="s">
        <v>43</v>
      </c>
      <c r="C25" s="45">
        <f>SUM(C22,C24)</f>
        <v>89441181</v>
      </c>
    </row>
  </sheetData>
  <mergeCells count="3">
    <mergeCell ref="A5:C5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&amp;C&amp;8Strona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2005-12-08T15:23:59Z</cp:lastPrinted>
  <dcterms:created xsi:type="dcterms:W3CDTF">2002-11-06T08:41:21Z</dcterms:created>
  <dcterms:modified xsi:type="dcterms:W3CDTF">2006-01-24T09:43:53Z</dcterms:modified>
  <cp:category/>
  <cp:version/>
  <cp:contentType/>
  <cp:contentStatus/>
</cp:coreProperties>
</file>