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<sst xmlns="http://schemas.openxmlformats.org/spreadsheetml/2006/main" count="53" uniqueCount="46">
  <si>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§</t>
  </si>
  <si>
    <t>Nazwa</t>
  </si>
  <si>
    <t>Lesznowola</t>
  </si>
  <si>
    <t>Mroków</t>
  </si>
  <si>
    <t>Nowa Iwiczna</t>
  </si>
  <si>
    <t>Łazy</t>
  </si>
  <si>
    <t>RAZEM</t>
  </si>
  <si>
    <t>wykonanie</t>
  </si>
  <si>
    <t>plan</t>
  </si>
  <si>
    <t xml:space="preserve">plan </t>
  </si>
  <si>
    <t xml:space="preserve">Wykaz jednostek budżetowych , które utworzyły rachunki dochodów własnych oraz zestawienie dochodów własnych </t>
  </si>
  <si>
    <t>i wydatków nimi sfinansowanych - Zespoły szkół za 2005r.</t>
  </si>
  <si>
    <t>Załącznik Nr 10</t>
  </si>
  <si>
    <t>Wójta Gminy Lesznowola</t>
  </si>
  <si>
    <t>O750</t>
  </si>
  <si>
    <t>DOCHODY</t>
  </si>
  <si>
    <t>O830</t>
  </si>
  <si>
    <t>O920</t>
  </si>
  <si>
    <t>O960</t>
  </si>
  <si>
    <t>i dzierżawy</t>
  </si>
  <si>
    <t>Dochody z najmu</t>
  </si>
  <si>
    <t>Wpływy z usług</t>
  </si>
  <si>
    <t>Odsetki bankowe</t>
  </si>
  <si>
    <t xml:space="preserve">Otrzymane spadki, </t>
  </si>
  <si>
    <t>darowizny</t>
  </si>
  <si>
    <t>Zakup materiałów</t>
  </si>
  <si>
    <t>i wyposażenia</t>
  </si>
  <si>
    <t>Zakup środków</t>
  </si>
  <si>
    <t>żywności</t>
  </si>
  <si>
    <t>Zakup usł.pozost</t>
  </si>
  <si>
    <t>Dział 801- Oświata i wychowanie</t>
  </si>
  <si>
    <t>Rozdz. 80101 - Szkoły podstawowe</t>
  </si>
  <si>
    <t>0970</t>
  </si>
  <si>
    <t>Wpływy z różnych dochodów</t>
  </si>
  <si>
    <t>z dnia 14 marca 2006r.</t>
  </si>
  <si>
    <t>%</t>
  </si>
  <si>
    <t>I</t>
  </si>
  <si>
    <t>II</t>
  </si>
  <si>
    <t>Stan środków pieniężnych na początek okresu sprawozdawczego</t>
  </si>
  <si>
    <t>OGÓŁEM   I + II</t>
  </si>
  <si>
    <t>III</t>
  </si>
  <si>
    <t xml:space="preserve">WYDATKI </t>
  </si>
  <si>
    <t>Stan środków pieniężnych na koniec okresu sprawozdawczego</t>
  </si>
  <si>
    <t>IV</t>
  </si>
  <si>
    <t>OGÓŁEM   III+IV</t>
  </si>
  <si>
    <t>do Zarządzenia Nr 30/2006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</si>
</sst>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left"/>
    </xf>
    <xf numFmtId="165" fontId="0" fillId="0" borderId="3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165" fontId="1" fillId="0" borderId="7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2" borderId="5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5" xfId="0" applyBorder="1" applyAlignment="1" quotePrefix="1">
      <alignment vertical="center"/>
    </xf>
    <xf numFmtId="165" fontId="0" fillId="0" borderId="15" xfId="0" applyNumberFormat="1" applyBorder="1" applyAlignment="1">
      <alignment horizontal="right" vertical="center"/>
    </xf>
    <xf numFmtId="0" fontId="1" fillId="2" borderId="16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/>
    </xf>
    <xf numFmtId="165" fontId="0" fillId="0" borderId="3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" fillId="2" borderId="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workbookViewId="0" topLeftCell="A7">
      <selection activeCell="P22" sqref="P22"/>
    </sheetView>
  </sheetViews>
  <sheetFormatPr defaultColWidth="9.140625" defaultRowHeight="12.75"/>
  <cols>
    <col min="1" max="1" width="0.85546875" style="0" customWidth="1"/>
    <col min="2" max="2" width="5.8515625" style="0" customWidth="1"/>
    <col min="4" max="4" width="15.00390625" style="0" customWidth="1"/>
    <col min="6" max="6" width="8.57421875" style="0" customWidth="1"/>
    <col min="12" max="12" width="8.8515625" style="0" customWidth="1"/>
    <col min="15" max="15" width="8.00390625" style="0" customWidth="1"/>
  </cols>
  <sheetData>
    <row r="1" spans="12:14" ht="12.75">
      <c r="L1" s="58" t="s">
        <v>12</v>
      </c>
      <c r="M1" s="58"/>
      <c r="N1" s="58"/>
    </row>
    <row r="2" spans="12:14" ht="12.75">
      <c r="L2" s="58" t="s">
        <v>45</v>
      </c>
      <c r="M2" s="58"/>
      <c r="N2" s="58"/>
    </row>
    <row r="3" spans="12:14" ht="12.75">
      <c r="L3" s="58" t="s">
        <v>13</v>
      </c>
      <c r="M3" s="58"/>
      <c r="N3" s="58"/>
    </row>
    <row r="4" spans="12:14" ht="12.75">
      <c r="L4" s="61" t="s">
        <v>34</v>
      </c>
      <c r="M4" s="61"/>
      <c r="N4" s="61"/>
    </row>
    <row r="5" spans="12:14" ht="6" customHeight="1">
      <c r="L5" s="6"/>
      <c r="M5" s="6"/>
      <c r="N5" s="6"/>
    </row>
    <row r="6" spans="2:14" ht="12.75">
      <c r="B6" s="60" t="s">
        <v>10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3:14" ht="12.75">
      <c r="C7" s="60" t="s">
        <v>11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3:14" ht="7.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2.75">
      <c r="B9" s="58" t="s">
        <v>30</v>
      </c>
      <c r="C9" s="58"/>
      <c r="D9" s="58"/>
      <c r="E9" s="58"/>
      <c r="F9" s="4"/>
      <c r="G9" s="4"/>
      <c r="H9" s="4"/>
      <c r="I9" s="4"/>
      <c r="J9" s="4"/>
      <c r="K9" s="4"/>
      <c r="L9" s="4"/>
      <c r="M9" s="4"/>
      <c r="N9" s="4"/>
    </row>
    <row r="10" spans="2:14" ht="12.75">
      <c r="B10" s="58" t="s">
        <v>31</v>
      </c>
      <c r="C10" s="58"/>
      <c r="D10" s="58"/>
      <c r="E10" s="58"/>
      <c r="F10" s="4"/>
      <c r="G10" s="4"/>
      <c r="H10" s="4"/>
      <c r="I10" s="4"/>
      <c r="J10" s="4"/>
      <c r="K10" s="4"/>
      <c r="L10" s="4"/>
      <c r="M10" s="4"/>
      <c r="N10" s="4"/>
    </row>
    <row r="11" ht="6.75" customHeight="1"/>
    <row r="12" spans="2:15" s="4" customFormat="1" ht="12.75">
      <c r="B12" s="3" t="s">
        <v>0</v>
      </c>
      <c r="C12" s="54" t="s">
        <v>1</v>
      </c>
      <c r="D12" s="55"/>
      <c r="E12" s="54" t="s">
        <v>2</v>
      </c>
      <c r="F12" s="55"/>
      <c r="G12" s="54" t="s">
        <v>3</v>
      </c>
      <c r="H12" s="55"/>
      <c r="I12" s="54" t="s">
        <v>4</v>
      </c>
      <c r="J12" s="55"/>
      <c r="K12" s="54" t="s">
        <v>5</v>
      </c>
      <c r="L12" s="55"/>
      <c r="M12" s="54" t="s">
        <v>6</v>
      </c>
      <c r="N12" s="55"/>
      <c r="O12" s="69" t="s">
        <v>35</v>
      </c>
    </row>
    <row r="13" spans="2:15" s="5" customFormat="1" ht="12" thickBot="1">
      <c r="B13" s="27"/>
      <c r="C13" s="56"/>
      <c r="D13" s="57"/>
      <c r="E13" s="27" t="s">
        <v>8</v>
      </c>
      <c r="F13" s="27" t="s">
        <v>7</v>
      </c>
      <c r="G13" s="27" t="s">
        <v>8</v>
      </c>
      <c r="H13" s="27" t="s">
        <v>7</v>
      </c>
      <c r="I13" s="27" t="s">
        <v>8</v>
      </c>
      <c r="J13" s="27" t="s">
        <v>7</v>
      </c>
      <c r="K13" s="27" t="s">
        <v>8</v>
      </c>
      <c r="L13" s="27" t="s">
        <v>7</v>
      </c>
      <c r="M13" s="27" t="s">
        <v>9</v>
      </c>
      <c r="N13" s="27" t="s">
        <v>7</v>
      </c>
      <c r="O13" s="70"/>
    </row>
    <row r="14" spans="2:15" s="5" customFormat="1" ht="39.75" customHeight="1" thickBot="1">
      <c r="B14" s="31" t="s">
        <v>36</v>
      </c>
      <c r="C14" s="73" t="s">
        <v>38</v>
      </c>
      <c r="D14" s="74"/>
      <c r="E14" s="32"/>
      <c r="F14" s="32"/>
      <c r="G14" s="32"/>
      <c r="H14" s="32"/>
      <c r="I14" s="32"/>
      <c r="J14" s="32"/>
      <c r="K14" s="32"/>
      <c r="L14" s="32"/>
      <c r="M14" s="32">
        <v>0</v>
      </c>
      <c r="N14" s="32">
        <v>0</v>
      </c>
      <c r="O14" s="33"/>
    </row>
    <row r="15" spans="2:15" ht="12.75">
      <c r="B15" s="28" t="s">
        <v>37</v>
      </c>
      <c r="C15" s="71" t="s">
        <v>15</v>
      </c>
      <c r="D15" s="72"/>
      <c r="E15" s="29">
        <f>SUM(E16:E23)</f>
        <v>48927</v>
      </c>
      <c r="F15" s="29">
        <f aca="true" t="shared" si="0" ref="F15:N15">SUM(F16:F23)</f>
        <v>53640</v>
      </c>
      <c r="G15" s="29">
        <f t="shared" si="0"/>
        <v>104926</v>
      </c>
      <c r="H15" s="29">
        <f t="shared" si="0"/>
        <v>107555</v>
      </c>
      <c r="I15" s="29">
        <f t="shared" si="0"/>
        <v>217580</v>
      </c>
      <c r="J15" s="29">
        <f t="shared" si="0"/>
        <v>209707</v>
      </c>
      <c r="K15" s="29">
        <f t="shared" si="0"/>
        <v>101807</v>
      </c>
      <c r="L15" s="29">
        <f t="shared" si="0"/>
        <v>115576</v>
      </c>
      <c r="M15" s="29">
        <f t="shared" si="0"/>
        <v>473240</v>
      </c>
      <c r="N15" s="29">
        <f t="shared" si="0"/>
        <v>486478</v>
      </c>
      <c r="O15" s="30">
        <f>N15*100/M15</f>
        <v>102.79731214605697</v>
      </c>
    </row>
    <row r="16" spans="2:15" ht="12.75">
      <c r="B16" s="52" t="s">
        <v>14</v>
      </c>
      <c r="C16" s="47" t="s">
        <v>20</v>
      </c>
      <c r="D16" s="76"/>
      <c r="E16" s="9">
        <v>8800</v>
      </c>
      <c r="F16" s="9">
        <v>10712</v>
      </c>
      <c r="G16" s="9">
        <v>19300</v>
      </c>
      <c r="H16" s="9">
        <v>21194</v>
      </c>
      <c r="I16" s="10">
        <v>10000</v>
      </c>
      <c r="J16" s="9">
        <v>11466</v>
      </c>
      <c r="K16" s="10">
        <v>1890</v>
      </c>
      <c r="L16" s="10">
        <v>3476</v>
      </c>
      <c r="M16" s="9">
        <f>SUM(E16,G16,I16,K16)</f>
        <v>39990</v>
      </c>
      <c r="N16" s="10">
        <f>SUM(F16,H16,J16,L16)</f>
        <v>46848</v>
      </c>
      <c r="O16" s="23">
        <f>N16*100/M16</f>
        <v>117.14928732183046</v>
      </c>
    </row>
    <row r="17" spans="2:15" ht="12.75">
      <c r="B17" s="53"/>
      <c r="C17" s="48" t="s">
        <v>19</v>
      </c>
      <c r="D17" s="49"/>
      <c r="E17" s="11"/>
      <c r="F17" s="11"/>
      <c r="G17" s="11"/>
      <c r="H17" s="11"/>
      <c r="I17" s="11"/>
      <c r="J17" s="12"/>
      <c r="K17" s="11"/>
      <c r="L17" s="11"/>
      <c r="M17" s="11"/>
      <c r="N17" s="12"/>
      <c r="O17" s="24"/>
    </row>
    <row r="18" spans="2:15" ht="12.75">
      <c r="B18" s="8" t="s">
        <v>16</v>
      </c>
      <c r="C18" s="48" t="s">
        <v>21</v>
      </c>
      <c r="D18" s="49"/>
      <c r="E18" s="12">
        <v>40000</v>
      </c>
      <c r="F18" s="12">
        <v>39711</v>
      </c>
      <c r="G18" s="12">
        <v>85000</v>
      </c>
      <c r="H18" s="12">
        <v>85634</v>
      </c>
      <c r="I18" s="12">
        <v>187200</v>
      </c>
      <c r="J18" s="12">
        <v>180315</v>
      </c>
      <c r="K18" s="12">
        <v>99200</v>
      </c>
      <c r="L18" s="12">
        <v>111192</v>
      </c>
      <c r="M18" s="12">
        <f aca="true" t="shared" si="1" ref="M18:N20">SUM(E18,G18,I18,K18)</f>
        <v>411400</v>
      </c>
      <c r="N18" s="12">
        <f t="shared" si="1"/>
        <v>416852</v>
      </c>
      <c r="O18" s="25">
        <f aca="true" t="shared" si="2" ref="O18:O33">N18*100/M18</f>
        <v>101.3252309188138</v>
      </c>
    </row>
    <row r="19" spans="2:15" ht="12.75">
      <c r="B19" s="1" t="s">
        <v>17</v>
      </c>
      <c r="C19" s="77" t="s">
        <v>22</v>
      </c>
      <c r="D19" s="78"/>
      <c r="E19" s="13">
        <v>50</v>
      </c>
      <c r="F19" s="13">
        <v>170</v>
      </c>
      <c r="G19" s="13">
        <v>50</v>
      </c>
      <c r="H19" s="13">
        <v>151</v>
      </c>
      <c r="I19" s="13">
        <v>183</v>
      </c>
      <c r="J19" s="13">
        <v>76</v>
      </c>
      <c r="K19" s="13">
        <v>50</v>
      </c>
      <c r="L19" s="13">
        <v>241</v>
      </c>
      <c r="M19" s="13">
        <f t="shared" si="1"/>
        <v>333</v>
      </c>
      <c r="N19" s="13">
        <f t="shared" si="1"/>
        <v>638</v>
      </c>
      <c r="O19" s="25">
        <f t="shared" si="2"/>
        <v>191.5915915915916</v>
      </c>
    </row>
    <row r="20" spans="2:15" ht="12.75">
      <c r="B20" s="52" t="s">
        <v>18</v>
      </c>
      <c r="C20" s="50" t="s">
        <v>23</v>
      </c>
      <c r="D20" s="51"/>
      <c r="E20" s="14">
        <v>0</v>
      </c>
      <c r="F20" s="14">
        <v>2970</v>
      </c>
      <c r="G20" s="14">
        <v>500</v>
      </c>
      <c r="H20" s="15">
        <v>500</v>
      </c>
      <c r="I20" s="14">
        <v>16985</v>
      </c>
      <c r="J20" s="14">
        <v>14196</v>
      </c>
      <c r="K20" s="14">
        <v>667</v>
      </c>
      <c r="L20" s="14">
        <v>667</v>
      </c>
      <c r="M20" s="14">
        <f t="shared" si="1"/>
        <v>18152</v>
      </c>
      <c r="N20" s="15">
        <f>SUM(F20,H20,J20,L20)</f>
        <v>18333</v>
      </c>
      <c r="O20" s="23">
        <f t="shared" si="2"/>
        <v>100.99713530189511</v>
      </c>
    </row>
    <row r="21" spans="2:15" ht="12.75">
      <c r="B21" s="53"/>
      <c r="C21" s="48" t="s">
        <v>24</v>
      </c>
      <c r="D21" s="49"/>
      <c r="E21" s="11"/>
      <c r="F21" s="11"/>
      <c r="G21" s="11"/>
      <c r="H21" s="12"/>
      <c r="I21" s="11"/>
      <c r="J21" s="11"/>
      <c r="K21" s="11"/>
      <c r="L21" s="11"/>
      <c r="M21" s="11"/>
      <c r="N21" s="12"/>
      <c r="O21" s="24"/>
    </row>
    <row r="22" spans="2:15" ht="24" customHeight="1">
      <c r="B22" s="44" t="s">
        <v>32</v>
      </c>
      <c r="C22" s="79" t="s">
        <v>33</v>
      </c>
      <c r="D22" s="80"/>
      <c r="E22" s="11">
        <v>0</v>
      </c>
      <c r="F22" s="11">
        <v>0</v>
      </c>
      <c r="G22" s="11">
        <v>0</v>
      </c>
      <c r="H22" s="12">
        <v>0</v>
      </c>
      <c r="I22" s="11">
        <v>0</v>
      </c>
      <c r="J22" s="11">
        <v>442</v>
      </c>
      <c r="K22" s="11">
        <v>0</v>
      </c>
      <c r="L22" s="11">
        <v>0</v>
      </c>
      <c r="M22" s="11">
        <v>0</v>
      </c>
      <c r="N22" s="12">
        <f>J22</f>
        <v>442</v>
      </c>
      <c r="O22" s="25"/>
    </row>
    <row r="23" spans="2:15" ht="12.75">
      <c r="B23" s="22">
        <v>8880</v>
      </c>
      <c r="C23" s="77"/>
      <c r="D23" s="78"/>
      <c r="E23" s="13">
        <v>77</v>
      </c>
      <c r="F23" s="13">
        <v>77</v>
      </c>
      <c r="G23" s="13">
        <v>76</v>
      </c>
      <c r="H23" s="13">
        <v>76</v>
      </c>
      <c r="I23" s="13">
        <v>3212</v>
      </c>
      <c r="J23" s="13">
        <v>3212</v>
      </c>
      <c r="K23" s="13">
        <v>0</v>
      </c>
      <c r="L23" s="13">
        <v>0</v>
      </c>
      <c r="M23" s="13">
        <f>SUM(E23,G23,I23,K23)</f>
        <v>3365</v>
      </c>
      <c r="N23" s="13">
        <f>SUM(F23,H23,J23,)</f>
        <v>3365</v>
      </c>
      <c r="O23" s="25">
        <f t="shared" si="2"/>
        <v>100</v>
      </c>
    </row>
    <row r="24" spans="2:15" s="2" customFormat="1" ht="12.75">
      <c r="B24" s="20"/>
      <c r="C24" s="75" t="s">
        <v>39</v>
      </c>
      <c r="D24" s="46"/>
      <c r="E24" s="19">
        <f aca="true" t="shared" si="3" ref="E24:N24">SUM(E16:E23)</f>
        <v>48927</v>
      </c>
      <c r="F24" s="19">
        <f t="shared" si="3"/>
        <v>53640</v>
      </c>
      <c r="G24" s="19">
        <f t="shared" si="3"/>
        <v>104926</v>
      </c>
      <c r="H24" s="19">
        <f t="shared" si="3"/>
        <v>107555</v>
      </c>
      <c r="I24" s="19">
        <f t="shared" si="3"/>
        <v>217580</v>
      </c>
      <c r="J24" s="19">
        <f>SUM(J16:J23)</f>
        <v>209707</v>
      </c>
      <c r="K24" s="19">
        <f t="shared" si="3"/>
        <v>101807</v>
      </c>
      <c r="L24" s="19">
        <f t="shared" si="3"/>
        <v>115576</v>
      </c>
      <c r="M24" s="19">
        <f t="shared" si="3"/>
        <v>473240</v>
      </c>
      <c r="N24" s="19">
        <f t="shared" si="3"/>
        <v>486478</v>
      </c>
      <c r="O24" s="26">
        <f t="shared" si="2"/>
        <v>102.79731214605697</v>
      </c>
    </row>
    <row r="25" spans="2:15" s="2" customFormat="1" ht="5.25" customHeight="1">
      <c r="B25" s="17"/>
      <c r="C25" s="18"/>
      <c r="D25" s="18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5"/>
    </row>
    <row r="26" spans="2:15" s="7" customFormat="1" ht="12.75">
      <c r="B26" s="3" t="s">
        <v>40</v>
      </c>
      <c r="C26" s="59" t="s">
        <v>41</v>
      </c>
      <c r="D26" s="59"/>
      <c r="E26" s="13">
        <f>SUM(E27:E31)</f>
        <v>48427</v>
      </c>
      <c r="F26" s="13">
        <f aca="true" t="shared" si="4" ref="F26:N26">SUM(F27:F31)</f>
        <v>41654</v>
      </c>
      <c r="G26" s="13">
        <f t="shared" si="4"/>
        <v>104326</v>
      </c>
      <c r="H26" s="13">
        <f t="shared" si="4"/>
        <v>72737</v>
      </c>
      <c r="I26" s="13">
        <f t="shared" si="4"/>
        <v>216780</v>
      </c>
      <c r="J26" s="13">
        <f t="shared" si="4"/>
        <v>189116</v>
      </c>
      <c r="K26" s="13">
        <f t="shared" si="4"/>
        <v>101007</v>
      </c>
      <c r="L26" s="13">
        <f t="shared" si="4"/>
        <v>95910</v>
      </c>
      <c r="M26" s="13">
        <f t="shared" si="4"/>
        <v>470540</v>
      </c>
      <c r="N26" s="13">
        <f t="shared" si="4"/>
        <v>399417</v>
      </c>
      <c r="O26" s="25"/>
    </row>
    <row r="27" spans="2:15" s="7" customFormat="1" ht="12.75">
      <c r="B27" s="52">
        <v>4210</v>
      </c>
      <c r="C27" s="47" t="s">
        <v>25</v>
      </c>
      <c r="D27" s="81"/>
      <c r="E27" s="67">
        <v>8877</v>
      </c>
      <c r="F27" s="67">
        <v>4585</v>
      </c>
      <c r="G27" s="67">
        <v>19376</v>
      </c>
      <c r="H27" s="67">
        <v>1824</v>
      </c>
      <c r="I27" s="67">
        <v>25172</v>
      </c>
      <c r="J27" s="67">
        <v>17136</v>
      </c>
      <c r="K27" s="67">
        <v>4890</v>
      </c>
      <c r="L27" s="67">
        <v>3497</v>
      </c>
      <c r="M27" s="67">
        <f>SUM(E27,G27,I27,K27)</f>
        <v>58315</v>
      </c>
      <c r="N27" s="67">
        <f>SUM(F27,H27,J27,L27)</f>
        <v>27042</v>
      </c>
      <c r="O27" s="65">
        <f t="shared" si="2"/>
        <v>46.37228843350768</v>
      </c>
    </row>
    <row r="28" spans="2:15" ht="12.75">
      <c r="B28" s="53"/>
      <c r="C28" s="50" t="s">
        <v>26</v>
      </c>
      <c r="D28" s="82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6"/>
    </row>
    <row r="29" spans="2:15" ht="12.75">
      <c r="B29" s="52">
        <v>4220</v>
      </c>
      <c r="C29" s="47" t="s">
        <v>27</v>
      </c>
      <c r="D29" s="81"/>
      <c r="E29" s="67">
        <v>38800</v>
      </c>
      <c r="F29" s="67">
        <v>36631</v>
      </c>
      <c r="G29" s="67">
        <v>83650</v>
      </c>
      <c r="H29" s="67">
        <v>70503</v>
      </c>
      <c r="I29" s="67">
        <v>173400</v>
      </c>
      <c r="J29" s="67">
        <v>154465</v>
      </c>
      <c r="K29" s="67">
        <v>91717</v>
      </c>
      <c r="L29" s="67">
        <v>91717</v>
      </c>
      <c r="M29" s="67">
        <f>SUM(E29,G29,I29,K29)</f>
        <v>387567</v>
      </c>
      <c r="N29" s="67">
        <f>SUM(F29,H29,J29,L29)</f>
        <v>353316</v>
      </c>
      <c r="O29" s="65">
        <f t="shared" si="2"/>
        <v>91.16256027989999</v>
      </c>
    </row>
    <row r="30" spans="2:15" ht="12.75">
      <c r="B30" s="53"/>
      <c r="C30" s="48" t="s">
        <v>28</v>
      </c>
      <c r="D30" s="64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6"/>
    </row>
    <row r="31" spans="2:15" ht="13.5" thickBot="1">
      <c r="B31" s="21">
        <v>4300</v>
      </c>
      <c r="C31" s="50" t="s">
        <v>29</v>
      </c>
      <c r="D31" s="51"/>
      <c r="E31" s="15">
        <v>750</v>
      </c>
      <c r="F31" s="15">
        <v>438</v>
      </c>
      <c r="G31" s="15">
        <v>1300</v>
      </c>
      <c r="H31" s="15">
        <v>410</v>
      </c>
      <c r="I31" s="15">
        <v>18208</v>
      </c>
      <c r="J31" s="15">
        <v>17515</v>
      </c>
      <c r="K31" s="15">
        <v>4400</v>
      </c>
      <c r="L31" s="15">
        <v>696</v>
      </c>
      <c r="M31" s="15">
        <f>SUM(E31,G31,I31,K31)</f>
        <v>24658</v>
      </c>
      <c r="N31" s="15">
        <f>SUM(F31,H31,J31,L31)</f>
        <v>19059</v>
      </c>
      <c r="O31" s="43">
        <f>N31*100/M31</f>
        <v>77.29337334739233</v>
      </c>
    </row>
    <row r="32" spans="2:15" ht="41.25" customHeight="1" thickBot="1">
      <c r="B32" s="34" t="s">
        <v>43</v>
      </c>
      <c r="C32" s="62" t="s">
        <v>42</v>
      </c>
      <c r="D32" s="63"/>
      <c r="E32" s="35">
        <v>500</v>
      </c>
      <c r="F32" s="35">
        <v>11986</v>
      </c>
      <c r="G32" s="35">
        <v>600</v>
      </c>
      <c r="H32" s="36">
        <v>34818</v>
      </c>
      <c r="I32" s="35">
        <v>800</v>
      </c>
      <c r="J32" s="37">
        <v>20591</v>
      </c>
      <c r="K32" s="36">
        <v>800</v>
      </c>
      <c r="L32" s="35">
        <v>19666</v>
      </c>
      <c r="M32" s="36">
        <f>SUM(E32,G32,I32,K32)</f>
        <v>2700</v>
      </c>
      <c r="N32" s="35">
        <f>SUM(F32,H32,J32,L32)</f>
        <v>87061</v>
      </c>
      <c r="O32" s="45">
        <f>N32*100/M32</f>
        <v>3224.4814814814813</v>
      </c>
    </row>
    <row r="33" spans="2:15" s="2" customFormat="1" ht="12.75">
      <c r="B33" s="38"/>
      <c r="C33" s="39" t="s">
        <v>44</v>
      </c>
      <c r="D33" s="40"/>
      <c r="E33" s="41">
        <f>E26+E32</f>
        <v>48927</v>
      </c>
      <c r="F33" s="41">
        <f aca="true" t="shared" si="5" ref="F33:N33">F26+F32</f>
        <v>53640</v>
      </c>
      <c r="G33" s="41">
        <f t="shared" si="5"/>
        <v>104926</v>
      </c>
      <c r="H33" s="41">
        <f t="shared" si="5"/>
        <v>107555</v>
      </c>
      <c r="I33" s="41">
        <f t="shared" si="5"/>
        <v>217580</v>
      </c>
      <c r="J33" s="41">
        <f t="shared" si="5"/>
        <v>209707</v>
      </c>
      <c r="K33" s="41">
        <f t="shared" si="5"/>
        <v>101807</v>
      </c>
      <c r="L33" s="41">
        <f t="shared" si="5"/>
        <v>115576</v>
      </c>
      <c r="M33" s="41">
        <f t="shared" si="5"/>
        <v>473240</v>
      </c>
      <c r="N33" s="41">
        <f t="shared" si="5"/>
        <v>486478</v>
      </c>
      <c r="O33" s="42">
        <f t="shared" si="2"/>
        <v>102.79731214605697</v>
      </c>
    </row>
  </sheetData>
  <mergeCells count="60">
    <mergeCell ref="G29:G30"/>
    <mergeCell ref="F29:F30"/>
    <mergeCell ref="E29:E30"/>
    <mergeCell ref="O29:O30"/>
    <mergeCell ref="K29:K30"/>
    <mergeCell ref="J29:J30"/>
    <mergeCell ref="I29:I30"/>
    <mergeCell ref="H29:H30"/>
    <mergeCell ref="N29:N30"/>
    <mergeCell ref="M29:M30"/>
    <mergeCell ref="L29:L30"/>
    <mergeCell ref="B27:B28"/>
    <mergeCell ref="B29:B30"/>
    <mergeCell ref="H27:H28"/>
    <mergeCell ref="G27:G28"/>
    <mergeCell ref="F27:F28"/>
    <mergeCell ref="E27:E28"/>
    <mergeCell ref="C27:D27"/>
    <mergeCell ref="C29:D29"/>
    <mergeCell ref="C28:D28"/>
    <mergeCell ref="O12:O13"/>
    <mergeCell ref="C15:D15"/>
    <mergeCell ref="C14:D14"/>
    <mergeCell ref="C24:D24"/>
    <mergeCell ref="C16:D16"/>
    <mergeCell ref="C18:D18"/>
    <mergeCell ref="C19:D19"/>
    <mergeCell ref="C23:D23"/>
    <mergeCell ref="C22:D22"/>
    <mergeCell ref="C12:D12"/>
    <mergeCell ref="C32:D32"/>
    <mergeCell ref="C31:D31"/>
    <mergeCell ref="C30:D30"/>
    <mergeCell ref="O27:O28"/>
    <mergeCell ref="N27:N28"/>
    <mergeCell ref="M27:M28"/>
    <mergeCell ref="L27:L28"/>
    <mergeCell ref="K27:K28"/>
    <mergeCell ref="J27:J28"/>
    <mergeCell ref="I27:I28"/>
    <mergeCell ref="C26:D26"/>
    <mergeCell ref="B6:N6"/>
    <mergeCell ref="L1:N1"/>
    <mergeCell ref="L2:N2"/>
    <mergeCell ref="L3:N3"/>
    <mergeCell ref="L4:N4"/>
    <mergeCell ref="I12:J12"/>
    <mergeCell ref="K12:L12"/>
    <mergeCell ref="M12:N12"/>
    <mergeCell ref="C7:N7"/>
    <mergeCell ref="E12:F12"/>
    <mergeCell ref="G12:H12"/>
    <mergeCell ref="C13:D13"/>
    <mergeCell ref="B9:E9"/>
    <mergeCell ref="B10:E10"/>
    <mergeCell ref="C17:D17"/>
    <mergeCell ref="C20:D20"/>
    <mergeCell ref="C21:D21"/>
    <mergeCell ref="B20:B21"/>
    <mergeCell ref="B16:B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Obsługi Placówek Oświatowych</dc:creator>
  <cp:keywords/>
  <dc:description/>
  <cp:lastModifiedBy>UG</cp:lastModifiedBy>
  <cp:lastPrinted>2006-03-22T10:46:05Z</cp:lastPrinted>
  <dcterms:created xsi:type="dcterms:W3CDTF">2006-03-15T11:50:38Z</dcterms:created>
  <dcterms:modified xsi:type="dcterms:W3CDTF">2006-03-22T10:47:11Z</dcterms:modified>
  <cp:category/>
  <cp:version/>
  <cp:contentType/>
  <cp:contentStatus/>
</cp:coreProperties>
</file>