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690" windowHeight="6540" activeTab="1"/>
  </bookViews>
  <sheets>
    <sheet name="WYDATKI" sheetId="1" r:id="rId1"/>
    <sheet name="ZEST_DZIALOW" sheetId="2" r:id="rId2"/>
  </sheets>
  <definedNames>
    <definedName name="_xlnm.Print_Area" localSheetId="0">'WYDATKI'!$A$1:$E$319</definedName>
  </definedNames>
  <calcPr fullCalcOnLoad="1"/>
</workbook>
</file>

<file path=xl/sharedStrings.xml><?xml version="1.0" encoding="utf-8"?>
<sst xmlns="http://schemas.openxmlformats.org/spreadsheetml/2006/main" count="318" uniqueCount="222">
  <si>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</si>
  <si>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</si>
  <si>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</si>
  <si>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</si>
  <si>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</si>
  <si>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</si>
  <si>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</si>
  <si>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</si>
  <si>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</si>
  <si>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</si>
  <si>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</si>
  <si>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</si>
  <si>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</si>
  <si>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</si>
  <si>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</si>
  <si>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URZĘDY NACZELNYCH ORGANÓW WŁADZY PAŃSTWOWEJ, 
KONTROLI I OCHRONY PRAW ORAZ SĄDOWNICTWA </t>
  </si>
  <si>
    <t xml:space="preserve">RÓŻNE ROZLICZENIA </t>
  </si>
  <si>
    <t>Część podstawowa subwencji ogólnej dla gmin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</si>
  <si>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</si>
  <si>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</si>
  <si>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</si>
  <si>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</si>
  <si>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</si>
  <si>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</si>
  <si>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</si>
  <si>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</si>
  <si>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</si>
  <si>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</si>
  <si>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</si>
  <si>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</si>
  <si>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</si>
  <si>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</si>
  <si>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</si>
  <si>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</si>
  <si>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</si>
  <si>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</si>
  <si>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</si>
  <si>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</si>
  <si>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</si>
  <si>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</si>
  <si>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Różne opłaty - opłata stała na rzecz Nadleśnictwa </t>
  </si>
  <si>
    <t xml:space="preserve">Składki ZUS od umów zleceń </t>
  </si>
  <si>
    <t xml:space="preserve">Składki na Fundusz Pracy </t>
  </si>
  <si>
    <t xml:space="preserve">Zakup materiałów i wyposażenia </t>
  </si>
  <si>
    <t>Zakup usług remontowych - remonty i modernizacja dróg</t>
  </si>
  <si>
    <t>Zakup usług pozostałych - bieżące utrzymanie, odśnieżanie, oznakowanie</t>
  </si>
  <si>
    <t xml:space="preserve">Wydatki inwestycyjne jednostek budżetowych - drogi i chodniki </t>
  </si>
  <si>
    <t xml:space="preserve">Zakup materiałów i wyposażenia - komunalne budynki mieszkalne i grunty komunalne </t>
  </si>
  <si>
    <t>Zakup energii - gaz i woda</t>
  </si>
  <si>
    <t xml:space="preserve">Różne opłaty i składki - ubezpieczenie </t>
  </si>
  <si>
    <t xml:space="preserve">Zakup usług pozostałych - czynsz za lokal Świackich </t>
  </si>
  <si>
    <t xml:space="preserve">Lokalny transport zbiorowy </t>
  </si>
  <si>
    <t>Dotacje celowe przekazane gminie lub miastu stołecznemu Warszawie na zadanie bieżące realizowane na podstawie porozumień (umów) między j.s.t.</t>
  </si>
  <si>
    <t xml:space="preserve">Zakup usług pozostałych - opracowania planu przestrzennego zagospodarowania </t>
  </si>
  <si>
    <t xml:space="preserve">Plany zagospodarowania przestrzennego </t>
  </si>
  <si>
    <t>Zakup usług pozostałych - opracowania map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</si>
  <si>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</si>
  <si>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</si>
  <si>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</si>
  <si>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</si>
  <si>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</si>
  <si>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</si>
  <si>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</si>
  <si>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</si>
  <si>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</si>
  <si>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</si>
  <si>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</si>
  <si>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</si>
  <si>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</si>
  <si>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</si>
  <si>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Nagrody i wydatki osobowe nie zaliczone do wynagrodzeń - odzież ochronna </t>
  </si>
  <si>
    <t xml:space="preserve">Wpłaty na PFRON </t>
  </si>
  <si>
    <t xml:space="preserve">Zakup materiałów i wyposażenia - druki środki czystości, materiały piśmienne, wyposażenie, paliwo </t>
  </si>
  <si>
    <t xml:space="preserve">Zakup usług zdrowotnych </t>
  </si>
  <si>
    <t>Zakup usług pozostałych - opłaty pocztowe, umowy zlecenia - obsługa prawna, wywóz nieczystości, telefony, opłaty za studia i szkolenia itp. w tym promocja gminy</t>
  </si>
  <si>
    <t xml:space="preserve">Podróże służbowe krajowe i ryczałty samochodowe </t>
  </si>
  <si>
    <t xml:space="preserve">Różne opłaty i składki - ubezpieczenia majątkowe, samochodów </t>
  </si>
  <si>
    <t xml:space="preserve">Podatek od towarów i usług </t>
  </si>
  <si>
    <t xml:space="preserve">Wydatki na zakupy inwestycyjne jednostek budżetowych - zakup komputerów i kserokopiarek </t>
  </si>
  <si>
    <t xml:space="preserve">Wynagrodzenia agencyjno-prowizyjne dla sołtysów </t>
  </si>
  <si>
    <t>Zakup materiałów i wyposażenia - druki</t>
  </si>
  <si>
    <t xml:space="preserve">Zakup usług pozostałych - usługi pozostałe i bankowe </t>
  </si>
  <si>
    <t xml:space="preserve">Pobór podatków, opłat i niepodatkowych należności budżetowych </t>
  </si>
  <si>
    <t xml:space="preserve">Różne opłaty i składki - na rzecz Związków Gmin Wiejskich </t>
  </si>
  <si>
    <t xml:space="preserve">Urzędy naczelnych organów władzy państwowej, kontroli i ochrony praw </t>
  </si>
  <si>
    <t>Składki ZUS</t>
  </si>
  <si>
    <t xml:space="preserve">Zakup usług pozostałych - rejestr wyborców </t>
  </si>
  <si>
    <t xml:space="preserve">Ochotnicze straże pożarne </t>
  </si>
  <si>
    <t>Nagrody i wydatki osobowe nie zaliczone do wynagrodzeń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</si>
  <si>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</si>
  <si>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</si>
  <si>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</si>
  <si>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</si>
  <si>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>Obsługa papierów wartościowych, kredytów i pożyczek jednostek samorządu terytorialnego</t>
  </si>
  <si>
    <t xml:space="preserve">Odsetki i dyskonto od krajowych skarbowych papierów wartościowych oraz pożyczek i kredytów </t>
  </si>
  <si>
    <t>Rezerwy ogólne i celowe</t>
  </si>
  <si>
    <t xml:space="preserve">Rezerwy - ogólna wykorzystywana w toku wykonywania budżetu w trybie przeniesień </t>
  </si>
  <si>
    <t xml:space="preserve">Gimnazja </t>
  </si>
  <si>
    <t xml:space="preserve">Dowożenie uczniów do szkół </t>
  </si>
  <si>
    <t xml:space="preserve">Dokształcanie i doskonalenie nauczycieli </t>
  </si>
  <si>
    <t>Nagrody i wydatki osobowe nie zaliczone do wynagrodzeń - odzież ochronna, zasiłek na zagospodarowanie, dodatki mieszkaniowe, wypłata na pomoc zdrowotną nauczycieli</t>
  </si>
  <si>
    <t>Zakup materiałów i wyposażenia - środki czystości, materiały piśmienne, pozostałe materiały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</si>
  <si>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</si>
  <si>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</si>
  <si>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</si>
  <si>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</si>
  <si>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</si>
  <si>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 xml:space="preserve">Nagrody i wydatki osobowe nie zaliczone do wynagrodzeń - odzież ochronna, zasiłki na zagospodarowanie, dodatki mieszkaniowe, wydatki na pomoc zdrowotną nauczycieli </t>
  </si>
  <si>
    <t>Zakupy materiałów i wyposażenia - środki czystości, materiały piśmienne</t>
  </si>
  <si>
    <t>Zakup usług remontowych</t>
  </si>
  <si>
    <t>Składka na ubezpieczenia społeczne</t>
  </si>
  <si>
    <t xml:space="preserve">OCHRONA ZDROWIA </t>
  </si>
  <si>
    <t xml:space="preserve">Przeciwdziałanie alkoholizmowi </t>
  </si>
  <si>
    <t xml:space="preserve">Zakup usług pozostałych, w tym: zakup usług profilaktycznych i edukacyjnych świadczonych dla dzieci z rodzin patologicznych wg programu Komisji Przeciwdziałania Alkoholizmowi </t>
  </si>
  <si>
    <t xml:space="preserve">Podróże służbowe krajowe </t>
  </si>
  <si>
    <t xml:space="preserve">Składki na ubezpieczenie zdrowotne </t>
  </si>
  <si>
    <t>Zasiłki i pomoc w naturze oraz składki na ubezpieczenie społeczne i zdrowotne</t>
  </si>
  <si>
    <t>Dodatki mieszkaniowe</t>
  </si>
  <si>
    <t>Zasiłki rodzinne, pielęgnacyjne i wychowawcze</t>
  </si>
  <si>
    <t xml:space="preserve">Świadczenia społeczne </t>
  </si>
  <si>
    <t xml:space="preserve">Świadczenia społeczne - budżet państwa </t>
  </si>
  <si>
    <t xml:space="preserve">Świadczenia społeczne - dożywianie uczniów </t>
  </si>
  <si>
    <t>Składki na ubezpieczenie społeczne</t>
  </si>
  <si>
    <t>Zakupy materiałów i wyposażenia - materiały piśmienne, paliwo do samochodu służbowego</t>
  </si>
  <si>
    <t>Zakup usług pozostałych - opłata pocztowa, szkolenia, opłaty za studia</t>
  </si>
  <si>
    <t>Różne opłaty i składki - ubezpieczenie samochodu</t>
  </si>
  <si>
    <t xml:space="preserve">Świetlice szkolne </t>
  </si>
  <si>
    <t xml:space="preserve">Nagrody i wydatki osobowe nie zaliczone do wynagrodzeń - dodatki mieszkaniowe, wypłaty na pomoc zdrowotną nauczycieli </t>
  </si>
  <si>
    <t>Zakup materiałów i wyposażenia - materiały piśmienne itp.</t>
  </si>
  <si>
    <t>Zakup usług pozostałych - opłata za studia</t>
  </si>
  <si>
    <t xml:space="preserve">Zakupy materiałów i wyposażenia </t>
  </si>
  <si>
    <t xml:space="preserve">Placówki wychowania pozaszkolnego </t>
  </si>
  <si>
    <t xml:space="preserve">Pomoc materialna dla uczniów </t>
  </si>
  <si>
    <t>Dotacje celowe z budżetu na finansowanie lub dofinansowanie zadań zleconych do realizacji pozostałym jednostkom nie zaliczanym do sektora finansów publicznych na działalność opiekuńczo-wychowawczą wykonywaną przez TPD</t>
  </si>
  <si>
    <t xml:space="preserve">Stypendia oraz inne formy pomocy dla uczniów </t>
  </si>
  <si>
    <t>EDUKACYJNA OPIEKA WYCHOWAWCZA</t>
  </si>
  <si>
    <t xml:space="preserve">Oczyszczanie miast i wsi </t>
  </si>
  <si>
    <t xml:space="preserve">Zakup usług pozostałych - usuwanie śmieci z dzikich wysypisk i sprzątanie przystanków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</si>
  <si>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</si>
  <si>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</si>
  <si>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</si>
  <si>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</si>
  <si>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</si>
  <si>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</si>
  <si>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>OGÓŁEM ROZCHODY</t>
  </si>
  <si>
    <t xml:space="preserve">OGÓŁEM WYDATKI I ROZCHODY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</si>
  <si>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</si>
  <si>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</si>
  <si>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</si>
  <si>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</si>
  <si>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</si>
  <si>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P L A N   W Y D A T K Ó W  </t>
  </si>
  <si>
    <r>
      <t>ZESTAWIENIE DZIAŁÓW</t>
    </r>
    <r>
      <rPr>
        <b/>
        <sz val="10"/>
        <rFont val="Arial CE"/>
        <family val="2"/>
      </rPr>
      <t xml:space="preserve"> </t>
    </r>
  </si>
  <si>
    <t>Zakup usług remontowych - remont budynków komunalnych</t>
  </si>
  <si>
    <t xml:space="preserve">Zakłady Gospodarki Komunalnej </t>
  </si>
  <si>
    <t xml:space="preserve">Dotacja przedmiotowa z budżetu dla zakładu budżetowego </t>
  </si>
  <si>
    <t xml:space="preserve">Biblioteki </t>
  </si>
  <si>
    <t>RAZEM WYDATKI</t>
  </si>
  <si>
    <t>RAZEM ROZCHODY</t>
  </si>
  <si>
    <t>OGÓŁEM WYDATKI I ROZCHODY</t>
  </si>
  <si>
    <t xml:space="preserve">Plan na 2004 r. </t>
  </si>
  <si>
    <t>Budżetu Gminy na 2004 rok</t>
  </si>
  <si>
    <t>WYDATKI BUDŻETU GMINY NA 2004 ROK</t>
  </si>
  <si>
    <t>Wpłaty na PFRON</t>
  </si>
  <si>
    <t>Zakup usług remontowych - remonty bieżące</t>
  </si>
  <si>
    <t>Zakup usług pozostałych - opłaty telefoniczne, wywóz nieczystości, zawody sportowe, szkolenia, obsługi</t>
  </si>
  <si>
    <t>Zakupy materiałów i wyposażenia - środki czystości, materiały piśmienne, pozostałe</t>
  </si>
  <si>
    <t xml:space="preserve">Zakup usług pozostałych - dowóz uczniów do szkół </t>
  </si>
  <si>
    <t>Dotacja celowa z budżetu na finansowanie lub dofinansowanie zadań zleconych do realizacji pozostałym jednostkom nie zaliczanym do sektora finansów publicznych</t>
  </si>
  <si>
    <t>Zakup usług remontowych, remonty bieżące</t>
  </si>
  <si>
    <t>Zakup usług pozostałych - opłaty za telefon, wywóz nieczystości, zawody sportowe, szkolenia obsługi</t>
  </si>
  <si>
    <t>Dodatkowe wynagrodzenie roczne</t>
  </si>
  <si>
    <t>Zakup materiałów i wyposażenia - środki czystości, materiały piśmienne, pozostałe</t>
  </si>
  <si>
    <t>Zakup usług pozostałych</t>
  </si>
  <si>
    <t xml:space="preserve">POMOC SPOŁECZNA </t>
  </si>
  <si>
    <t>Nagrody i wydatki nie zaliczone do wynagrodzeń</t>
  </si>
  <si>
    <t>Podróże służbowe krajowe, delegacje</t>
  </si>
  <si>
    <t>Odpis na Zakładowy Fun. Świadczeń Socjalnych</t>
  </si>
  <si>
    <t>Klasyfikacja budżetowa</t>
  </si>
  <si>
    <t>Dział</t>
  </si>
  <si>
    <t>Rozdział</t>
  </si>
  <si>
    <t>Treść</t>
  </si>
  <si>
    <t>Plan na 2004 r.</t>
  </si>
  <si>
    <t xml:space="preserve"> §</t>
  </si>
  <si>
    <t xml:space="preserve"> </t>
  </si>
  <si>
    <t xml:space="preserve">Wpłaty gmin na rzecz Izb Rolniczych 2% wpływów z podatku rolnego 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</si>
  <si>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</si>
  <si>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</si>
  <si>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</si>
  <si>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</si>
  <si>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>Świadczenia społeczne (w tym budżet państwa 138.000, budżet gminy 460.000)</t>
  </si>
  <si>
    <t>Składki na ubezpieczenie społeczne - emerytalne, rentowe (budżet państwa 20.000)</t>
  </si>
  <si>
    <t>Dotacja podmiotowa z budżetu dla instytucji kultury</t>
  </si>
  <si>
    <t xml:space="preserve">Zakup usług pozostałych  </t>
  </si>
  <si>
    <t>Wydatki inwestycyjne jednostek budzetowych (środki z SAPARDU)</t>
  </si>
  <si>
    <t>Wydatki inwestycyjne jednostek budzetowych (środki z Funduszu Spójności)</t>
  </si>
  <si>
    <t xml:space="preserve">Wydatki na zakupy inwestycyjne jednostek budżetowych </t>
  </si>
  <si>
    <t>Zakup usług remontowych - remonty budynków</t>
  </si>
  <si>
    <t>Rozliczenia z tytułu poręczeń i gwarancji udzielonych przez Skarb Państwa lub jednostkę samorządu terytorialnego</t>
  </si>
  <si>
    <t>Wypłaty z tytułu gwarancji i poręczeń</t>
  </si>
  <si>
    <t>Spłaty otrzymanych krajowych kredytów 950.000,-zł i pożyczek 2.783.933,-zł</t>
  </si>
  <si>
    <t>Zakup usług remontowych - w tym remont budynku Urzędu Gminy 200.000</t>
  </si>
  <si>
    <t>zakup usług remontowych- termomodernizacja budynku szkoły w Mrokowie - wymiana okien III etap (w tym pożyczka WFOŚ 78.000,-zł)</t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</si>
  <si>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</si>
  <si>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</si>
  <si>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</si>
  <si>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>Wydatki inwestycyjne jednostek budżetowych - środki z PAOW</t>
  </si>
  <si>
    <t xml:space="preserve">Nagrody i wydatki osobowe nie zaliczone do wynagrodz.- odzież ochronna, zasiłek na zagospodarowanie, dodatki mieszkaniowe, wypłaty na pomoc zdrowotną nauczycieli </t>
  </si>
  <si>
    <t xml:space="preserve">Nagrody i wydatki osobowe nie zaliczone do wynagrodzeń </t>
  </si>
  <si>
    <t>Wydatki inwestycyjne jednostek budżetowych</t>
  </si>
  <si>
    <t xml:space="preserve">Wpłaty jednostek samorządu terytorialnego do budżetu państwa </t>
  </si>
  <si>
    <t xml:space="preserve">Wydatki na pomoc finansową udzieloną między j.s.t. na finansowanie własnych zadań bieżących -dla Wydz. Komun.i Transp. oraz Wydz. Architektury </t>
  </si>
  <si>
    <t>Jednostki terenowe policji</t>
  </si>
  <si>
    <t>Wpłaty jednostek na rzecz środków specjalnych</t>
  </si>
  <si>
    <t>Wydatki inwewestycyjne jednostek budżetowych - modernizacja grobów wojennych</t>
  </si>
  <si>
    <t>Rezerwy - celowa na budowę wodociągów</t>
  </si>
  <si>
    <t>Usługi opiekuńcze i specjalistyczne usługi opiekuńcze</t>
  </si>
  <si>
    <t>Dotacje celowe z budżetu na finansowanie lub dofinansowanie zadań zleconych do realizacji pozostałym jedn. nie zaliczanuym do sektora finansów publicznych na działalność opiekuńczo - wychowawczą przez Caritas</t>
  </si>
  <si>
    <t xml:space="preserve">                                                                             Rady Gminy Lesznowola</t>
  </si>
  <si>
    <t xml:space="preserve">                                                                             do Uchwały Nr 112/XVI/2004</t>
  </si>
  <si>
    <t xml:space="preserve">                                                                             z dnia 20 lutego 2004 r</t>
  </si>
  <si>
    <r>
      <t xml:space="preserve">                                                               </t>
    </r>
    <r>
      <rPr>
        <b/>
        <u val="single"/>
        <sz val="12"/>
        <rFont val="Arial CE"/>
        <family val="2"/>
      </rPr>
      <t>Załącznik Nr 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</si>
</sst>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 quotePrefix="1">
      <alignment horizontal="center" vertical="center"/>
    </xf>
    <xf numFmtId="0" fontId="1" fillId="3" borderId="2" xfId="0" applyFont="1" applyFill="1" applyBorder="1" applyAlignment="1">
      <alignment vertical="center"/>
    </xf>
    <xf numFmtId="0" fontId="10" fillId="2" borderId="6" xfId="0" applyFont="1" applyFill="1" applyBorder="1" applyAlignment="1" quotePrefix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3" fontId="7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 quotePrefix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3" fontId="7" fillId="2" borderId="19" xfId="0" applyNumberFormat="1" applyFont="1" applyFill="1" applyBorder="1" applyAlignment="1">
      <alignment vertical="center"/>
    </xf>
    <xf numFmtId="0" fontId="10" fillId="2" borderId="9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3" fontId="6" fillId="4" borderId="19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15" xfId="0" applyFont="1" applyFill="1" applyBorder="1" applyAlignment="1" quotePrefix="1">
      <alignment horizontal="center" vertical="center"/>
    </xf>
    <xf numFmtId="0" fontId="4" fillId="4" borderId="15" xfId="0" applyFont="1" applyFill="1" applyBorder="1" applyAlignment="1">
      <alignment vertical="center" wrapText="1"/>
    </xf>
    <xf numFmtId="3" fontId="6" fillId="4" borderId="15" xfId="0" applyNumberFormat="1" applyFont="1" applyFill="1" applyBorder="1" applyAlignment="1">
      <alignment vertical="center"/>
    </xf>
    <xf numFmtId="0" fontId="6" fillId="4" borderId="0" xfId="0" applyFont="1" applyFill="1" applyBorder="1" applyAlignment="1" quotePrefix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vertical="center"/>
    </xf>
    <xf numFmtId="0" fontId="6" fillId="0" borderId="25" xfId="0" applyFont="1" applyBorder="1" applyAlignment="1" quotePrefix="1">
      <alignment horizontal="center" vertical="center"/>
    </xf>
    <xf numFmtId="3" fontId="6" fillId="0" borderId="19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view="pageBreakPreview" zoomScaleSheetLayoutView="100" workbookViewId="0" topLeftCell="A1">
      <selection activeCell="D1" sqref="D1:E1"/>
    </sheetView>
  </sheetViews>
  <sheetFormatPr defaultColWidth="9.00390625" defaultRowHeight="12.75"/>
  <cols>
    <col min="1" max="1" width="6.875" style="1" customWidth="1"/>
    <col min="2" max="2" width="7.25390625" style="1" customWidth="1"/>
    <col min="3" max="3" width="6.875" style="1" customWidth="1"/>
    <col min="4" max="4" width="59.75390625" style="1" customWidth="1"/>
    <col min="5" max="5" width="15.00390625" style="1" customWidth="1"/>
    <col min="6" max="16384" width="9.125" style="1" customWidth="1"/>
  </cols>
  <sheetData>
    <row r="1" spans="4:5" ht="15.75">
      <c r="D1" s="140" t="s">
        <v>221</v>
      </c>
      <c r="E1" s="140"/>
    </row>
    <row r="2" spans="4:5" ht="12.75">
      <c r="D2" s="13"/>
      <c r="E2" s="13"/>
    </row>
    <row r="3" spans="4:5" ht="12.75">
      <c r="D3" s="141" t="s">
        <v>219</v>
      </c>
      <c r="E3" s="141"/>
    </row>
    <row r="4" spans="4:5" ht="12.75">
      <c r="D4" s="141" t="s">
        <v>218</v>
      </c>
      <c r="E4" s="141"/>
    </row>
    <row r="5" spans="4:5" ht="12.75">
      <c r="D5" s="141" t="s">
        <v>220</v>
      </c>
      <c r="E5" s="141"/>
    </row>
    <row r="7" ht="6.75" customHeight="1"/>
    <row r="8" ht="4.5" customHeight="1"/>
    <row r="9" ht="4.5" customHeight="1"/>
    <row r="10" ht="6.75" customHeight="1"/>
    <row r="11" ht="9.75" customHeight="1"/>
    <row r="12" ht="3.75" customHeight="1">
      <c r="E12" s="2"/>
    </row>
    <row r="13" ht="12.75">
      <c r="E13" s="2"/>
    </row>
    <row r="14" spans="1:5" ht="15.75">
      <c r="A14" s="137" t="s">
        <v>162</v>
      </c>
      <c r="B14" s="137"/>
      <c r="C14" s="137"/>
      <c r="D14" s="137"/>
      <c r="E14" s="137"/>
    </row>
    <row r="15" spans="1:5" ht="15.75">
      <c r="A15" s="54"/>
      <c r="B15" s="54"/>
      <c r="C15" s="54"/>
      <c r="D15" s="54"/>
      <c r="E15" s="54"/>
    </row>
    <row r="16" spans="1:5" ht="15.75" customHeight="1">
      <c r="A16" s="136" t="s">
        <v>178</v>
      </c>
      <c r="B16" s="136"/>
      <c r="C16" s="136"/>
      <c r="D16" s="136" t="s">
        <v>181</v>
      </c>
      <c r="E16" s="138" t="s">
        <v>182</v>
      </c>
    </row>
    <row r="17" spans="1:5" ht="19.5" customHeight="1">
      <c r="A17" s="55" t="s">
        <v>179</v>
      </c>
      <c r="B17" s="55" t="s">
        <v>180</v>
      </c>
      <c r="C17" s="55" t="s">
        <v>183</v>
      </c>
      <c r="D17" s="136"/>
      <c r="E17" s="139"/>
    </row>
    <row r="18" spans="1:5" ht="9" customHeight="1" thickBot="1">
      <c r="A18" s="8">
        <v>1</v>
      </c>
      <c r="B18" s="8">
        <v>2</v>
      </c>
      <c r="C18" s="8">
        <v>3</v>
      </c>
      <c r="D18" s="8">
        <v>4</v>
      </c>
      <c r="E18" s="8">
        <v>5</v>
      </c>
    </row>
    <row r="19" spans="1:8" ht="22.5" customHeight="1" thickTop="1">
      <c r="A19" s="95" t="s">
        <v>1</v>
      </c>
      <c r="B19" s="96"/>
      <c r="C19" s="97"/>
      <c r="D19" s="98" t="s">
        <v>4</v>
      </c>
      <c r="E19" s="99">
        <f>SUM(E24,E20)</f>
        <v>14761785</v>
      </c>
      <c r="H19" s="76"/>
    </row>
    <row r="20" spans="1:5" ht="13.5" customHeight="1">
      <c r="A20" s="78" t="s">
        <v>184</v>
      </c>
      <c r="B20" s="82" t="s">
        <v>2</v>
      </c>
      <c r="C20" s="82"/>
      <c r="D20" s="93" t="s">
        <v>3</v>
      </c>
      <c r="E20" s="49">
        <f>SUM(E21,E22,E23)</f>
        <v>14756785</v>
      </c>
    </row>
    <row r="21" spans="1:5" ht="12.75">
      <c r="A21" s="10"/>
      <c r="B21" s="10"/>
      <c r="C21" s="59">
        <v>6050</v>
      </c>
      <c r="D21" s="6" t="s">
        <v>106</v>
      </c>
      <c r="E21" s="42">
        <v>4779923</v>
      </c>
    </row>
    <row r="22" spans="1:5" ht="12.75">
      <c r="A22" s="60"/>
      <c r="B22" s="60"/>
      <c r="C22" s="61">
        <v>6052</v>
      </c>
      <c r="D22" s="7" t="s">
        <v>194</v>
      </c>
      <c r="E22" s="44">
        <v>7029112</v>
      </c>
    </row>
    <row r="23" spans="1:5" ht="12.75">
      <c r="A23" s="60"/>
      <c r="B23" s="60"/>
      <c r="C23" s="61">
        <v>6059</v>
      </c>
      <c r="D23" s="7" t="s">
        <v>195</v>
      </c>
      <c r="E23" s="44">
        <v>2947750</v>
      </c>
    </row>
    <row r="24" spans="1:5" s="13" customFormat="1" ht="12.75">
      <c r="A24" s="78"/>
      <c r="B24" s="82" t="s">
        <v>35</v>
      </c>
      <c r="C24" s="82"/>
      <c r="D24" s="93" t="s">
        <v>36</v>
      </c>
      <c r="E24" s="49">
        <f>SUM(E25)</f>
        <v>5000</v>
      </c>
    </row>
    <row r="25" spans="1:5" ht="12.75">
      <c r="A25" s="10"/>
      <c r="B25" s="10"/>
      <c r="C25" s="10">
        <v>2850</v>
      </c>
      <c r="D25" s="4" t="s">
        <v>185</v>
      </c>
      <c r="E25" s="43">
        <v>5000</v>
      </c>
    </row>
    <row r="26" spans="1:5" s="14" customFormat="1" ht="22.5" customHeight="1">
      <c r="A26" s="84" t="s">
        <v>38</v>
      </c>
      <c r="B26" s="85"/>
      <c r="C26" s="88"/>
      <c r="D26" s="86" t="s">
        <v>37</v>
      </c>
      <c r="E26" s="87">
        <v>4000</v>
      </c>
    </row>
    <row r="27" spans="1:5" s="14" customFormat="1" ht="13.5" customHeight="1">
      <c r="A27" s="78"/>
      <c r="B27" s="82" t="s">
        <v>39</v>
      </c>
      <c r="C27" s="82"/>
      <c r="D27" s="93" t="s">
        <v>6</v>
      </c>
      <c r="E27" s="49">
        <v>4000</v>
      </c>
    </row>
    <row r="28" spans="1:9" ht="12.75">
      <c r="A28" s="10"/>
      <c r="B28" s="10"/>
      <c r="C28" s="10">
        <v>4430</v>
      </c>
      <c r="D28" s="4" t="s">
        <v>40</v>
      </c>
      <c r="E28" s="43">
        <v>4000</v>
      </c>
      <c r="I28" s="72"/>
    </row>
    <row r="29" spans="1:5" s="14" customFormat="1" ht="22.5" customHeight="1">
      <c r="A29" s="89">
        <v>600</v>
      </c>
      <c r="B29" s="85"/>
      <c r="C29" s="90"/>
      <c r="D29" s="86" t="s">
        <v>8</v>
      </c>
      <c r="E29" s="87">
        <f>SUM(E32,E30)</f>
        <v>3560732</v>
      </c>
    </row>
    <row r="30" spans="1:5" s="14" customFormat="1" ht="14.25" customHeight="1">
      <c r="A30" s="78"/>
      <c r="B30" s="79">
        <v>60004</v>
      </c>
      <c r="C30" s="79"/>
      <c r="D30" s="93" t="s">
        <v>51</v>
      </c>
      <c r="E30" s="49">
        <v>312732</v>
      </c>
    </row>
    <row r="31" spans="1:5" ht="22.5">
      <c r="A31" s="10"/>
      <c r="B31" s="10"/>
      <c r="C31" s="10">
        <v>2310</v>
      </c>
      <c r="D31" s="4" t="s">
        <v>52</v>
      </c>
      <c r="E31" s="43">
        <v>312732</v>
      </c>
    </row>
    <row r="32" spans="1:5" s="13" customFormat="1" ht="12.75">
      <c r="A32" s="78"/>
      <c r="B32" s="79">
        <v>60016</v>
      </c>
      <c r="C32" s="83"/>
      <c r="D32" s="93" t="s">
        <v>7</v>
      </c>
      <c r="E32" s="49">
        <f>SUM(E38,E37,E36,E35,E34,E33)</f>
        <v>3248000</v>
      </c>
    </row>
    <row r="33" spans="1:5" ht="12.75">
      <c r="A33" s="10"/>
      <c r="B33" s="10"/>
      <c r="C33" s="59">
        <v>4110</v>
      </c>
      <c r="D33" s="6" t="s">
        <v>41</v>
      </c>
      <c r="E33" s="42">
        <v>800</v>
      </c>
    </row>
    <row r="34" spans="1:5" ht="12.75">
      <c r="A34" s="10"/>
      <c r="B34" s="10"/>
      <c r="C34" s="59">
        <v>4120</v>
      </c>
      <c r="D34" s="6" t="s">
        <v>42</v>
      </c>
      <c r="E34" s="32">
        <v>200</v>
      </c>
    </row>
    <row r="35" spans="1:5" ht="12.75">
      <c r="A35" s="10"/>
      <c r="B35" s="10"/>
      <c r="C35" s="59">
        <v>4210</v>
      </c>
      <c r="D35" s="6" t="s">
        <v>43</v>
      </c>
      <c r="E35" s="32">
        <v>50000</v>
      </c>
    </row>
    <row r="36" spans="1:5" ht="12.75">
      <c r="A36" s="10"/>
      <c r="B36" s="10"/>
      <c r="C36" s="59">
        <v>4270</v>
      </c>
      <c r="D36" s="6" t="s">
        <v>44</v>
      </c>
      <c r="E36" s="32">
        <v>350000</v>
      </c>
    </row>
    <row r="37" spans="1:5" ht="12.75">
      <c r="A37" s="10"/>
      <c r="B37" s="10"/>
      <c r="C37" s="59">
        <v>4300</v>
      </c>
      <c r="D37" s="6" t="s">
        <v>45</v>
      </c>
      <c r="E37" s="32">
        <v>190000</v>
      </c>
    </row>
    <row r="38" spans="1:5" ht="12.75">
      <c r="A38" s="10"/>
      <c r="B38" s="10"/>
      <c r="C38" s="62">
        <v>6050</v>
      </c>
      <c r="D38" s="7" t="s">
        <v>46</v>
      </c>
      <c r="E38" s="32">
        <v>2657000</v>
      </c>
    </row>
    <row r="39" spans="1:5" s="14" customFormat="1" ht="22.5" customHeight="1">
      <c r="A39" s="89">
        <v>700</v>
      </c>
      <c r="B39" s="85"/>
      <c r="C39" s="90"/>
      <c r="D39" s="86" t="s">
        <v>10</v>
      </c>
      <c r="E39" s="87">
        <f>SUM(E47,E40)</f>
        <v>1079580</v>
      </c>
    </row>
    <row r="40" spans="1:5" s="14" customFormat="1" ht="14.25" customHeight="1">
      <c r="A40" s="78"/>
      <c r="B40" s="79">
        <v>70005</v>
      </c>
      <c r="C40" s="79"/>
      <c r="D40" s="93" t="s">
        <v>9</v>
      </c>
      <c r="E40" s="49">
        <f>SUM(E46,E45,E44,E43,E42,E41)</f>
        <v>1076080</v>
      </c>
    </row>
    <row r="41" spans="1:5" ht="22.5">
      <c r="A41" s="10"/>
      <c r="B41" s="10"/>
      <c r="C41" s="59">
        <v>4210</v>
      </c>
      <c r="D41" s="6" t="s">
        <v>47</v>
      </c>
      <c r="E41" s="42">
        <v>23000</v>
      </c>
    </row>
    <row r="42" spans="1:5" ht="12.75">
      <c r="A42" s="10"/>
      <c r="B42" s="10"/>
      <c r="C42" s="59">
        <v>4260</v>
      </c>
      <c r="D42" s="6" t="s">
        <v>48</v>
      </c>
      <c r="E42" s="42">
        <v>60000</v>
      </c>
    </row>
    <row r="43" spans="1:5" ht="12.75">
      <c r="A43" s="10"/>
      <c r="B43" s="10"/>
      <c r="C43" s="59">
        <v>4270</v>
      </c>
      <c r="D43" s="6" t="s">
        <v>153</v>
      </c>
      <c r="E43" s="42">
        <v>190000</v>
      </c>
    </row>
    <row r="44" spans="1:5" ht="12.75">
      <c r="A44" s="10"/>
      <c r="B44" s="10"/>
      <c r="C44" s="59">
        <v>4300</v>
      </c>
      <c r="D44" s="6" t="s">
        <v>193</v>
      </c>
      <c r="E44" s="42">
        <v>50000</v>
      </c>
    </row>
    <row r="45" spans="1:5" ht="12.75">
      <c r="A45" s="10"/>
      <c r="B45" s="10"/>
      <c r="C45" s="59">
        <v>4430</v>
      </c>
      <c r="D45" s="6" t="s">
        <v>49</v>
      </c>
      <c r="E45" s="42">
        <v>2500</v>
      </c>
    </row>
    <row r="46" spans="1:5" ht="12.75">
      <c r="A46" s="10"/>
      <c r="B46" s="10"/>
      <c r="C46" s="59">
        <v>6050</v>
      </c>
      <c r="D46" s="6" t="s">
        <v>209</v>
      </c>
      <c r="E46" s="42">
        <v>750580</v>
      </c>
    </row>
    <row r="47" spans="1:5" s="13" customFormat="1" ht="12.75">
      <c r="A47" s="78"/>
      <c r="B47" s="79">
        <v>70095</v>
      </c>
      <c r="C47" s="79"/>
      <c r="D47" s="93" t="s">
        <v>6</v>
      </c>
      <c r="E47" s="49">
        <f>E48</f>
        <v>3500</v>
      </c>
    </row>
    <row r="48" spans="1:5" ht="12.75">
      <c r="A48" s="10"/>
      <c r="B48" s="10"/>
      <c r="C48" s="10">
        <v>4300</v>
      </c>
      <c r="D48" s="4" t="s">
        <v>50</v>
      </c>
      <c r="E48" s="43">
        <v>3500</v>
      </c>
    </row>
    <row r="49" spans="1:5" s="14" customFormat="1" ht="22.5" customHeight="1">
      <c r="A49" s="89">
        <v>710</v>
      </c>
      <c r="B49" s="85"/>
      <c r="C49" s="91"/>
      <c r="D49" s="86" t="s">
        <v>59</v>
      </c>
      <c r="E49" s="87">
        <f>SUM(E50,E52,E58)</f>
        <v>729000</v>
      </c>
    </row>
    <row r="50" spans="1:5" s="14" customFormat="1" ht="12.75" customHeight="1">
      <c r="A50" s="78"/>
      <c r="B50" s="79">
        <v>71004</v>
      </c>
      <c r="C50" s="79"/>
      <c r="D50" s="93" t="s">
        <v>54</v>
      </c>
      <c r="E50" s="49">
        <f>E51</f>
        <v>499000</v>
      </c>
    </row>
    <row r="51" spans="1:5" ht="22.5">
      <c r="A51" s="10"/>
      <c r="B51" s="10"/>
      <c r="C51" s="10">
        <v>4300</v>
      </c>
      <c r="D51" s="4" t="s">
        <v>53</v>
      </c>
      <c r="E51" s="43">
        <v>499000</v>
      </c>
    </row>
    <row r="52" spans="1:5" s="13" customFormat="1" ht="12.75">
      <c r="A52" s="78"/>
      <c r="B52" s="79">
        <v>71014</v>
      </c>
      <c r="C52" s="79"/>
      <c r="D52" s="93" t="s">
        <v>56</v>
      </c>
      <c r="E52" s="49">
        <f>E53</f>
        <v>60000</v>
      </c>
    </row>
    <row r="53" spans="1:5" ht="12.75">
      <c r="A53" s="63"/>
      <c r="B53" s="63"/>
      <c r="C53" s="63">
        <v>4300</v>
      </c>
      <c r="D53" s="50" t="s">
        <v>55</v>
      </c>
      <c r="E53" s="51">
        <v>60000</v>
      </c>
    </row>
    <row r="54" spans="1:5" ht="29.25" customHeight="1">
      <c r="A54" s="64"/>
      <c r="B54" s="64"/>
      <c r="C54" s="64"/>
      <c r="D54" s="29"/>
      <c r="E54" s="45"/>
    </row>
    <row r="55" spans="1:5" ht="24.75" customHeight="1">
      <c r="A55" s="65"/>
      <c r="B55" s="65"/>
      <c r="C55" s="65"/>
      <c r="D55" s="30"/>
      <c r="E55" s="38"/>
    </row>
    <row r="56" spans="1:5" ht="12.75">
      <c r="A56" s="66"/>
      <c r="B56" s="66"/>
      <c r="C56" s="66"/>
      <c r="D56" s="36"/>
      <c r="E56" s="39"/>
    </row>
    <row r="57" spans="1:5" ht="10.5" customHeight="1" thickBot="1">
      <c r="A57" s="56">
        <v>1</v>
      </c>
      <c r="B57" s="56">
        <v>2</v>
      </c>
      <c r="C57" s="56">
        <v>3</v>
      </c>
      <c r="D57" s="56">
        <v>4</v>
      </c>
      <c r="E57" s="92">
        <v>5</v>
      </c>
    </row>
    <row r="58" spans="1:5" s="13" customFormat="1" ht="13.5" thickTop="1">
      <c r="A58" s="80"/>
      <c r="B58" s="81">
        <v>71035</v>
      </c>
      <c r="C58" s="81"/>
      <c r="D58" s="94" t="s">
        <v>58</v>
      </c>
      <c r="E58" s="52">
        <f>SUM(E60,E61,E59)</f>
        <v>170000</v>
      </c>
    </row>
    <row r="59" spans="1:5" ht="12.75">
      <c r="A59" s="10"/>
      <c r="B59" s="10"/>
      <c r="C59" s="59">
        <v>4210</v>
      </c>
      <c r="D59" s="6" t="s">
        <v>43</v>
      </c>
      <c r="E59" s="42">
        <v>6000</v>
      </c>
    </row>
    <row r="60" spans="1:5" ht="12.75">
      <c r="A60" s="10"/>
      <c r="B60" s="10"/>
      <c r="C60" s="62">
        <v>4300</v>
      </c>
      <c r="D60" s="7" t="s">
        <v>57</v>
      </c>
      <c r="E60" s="32">
        <v>4000</v>
      </c>
    </row>
    <row r="61" spans="1:5" ht="12.75" customHeight="1">
      <c r="A61" s="10"/>
      <c r="B61" s="10"/>
      <c r="C61" s="134">
        <v>6050</v>
      </c>
      <c r="D61" s="4" t="s">
        <v>214</v>
      </c>
      <c r="E61" s="135">
        <v>160000</v>
      </c>
    </row>
    <row r="62" spans="1:5" s="14" customFormat="1" ht="22.5" customHeight="1">
      <c r="A62" s="58">
        <v>750</v>
      </c>
      <c r="B62" s="57"/>
      <c r="C62" s="73"/>
      <c r="D62" s="75" t="s">
        <v>12</v>
      </c>
      <c r="E62" s="87">
        <f>SUM(E63,E71,E74,E79,E96)</f>
        <v>5472962</v>
      </c>
    </row>
    <row r="63" spans="1:5" s="14" customFormat="1" ht="13.5" customHeight="1">
      <c r="A63" s="78"/>
      <c r="B63" s="79">
        <v>75011</v>
      </c>
      <c r="C63" s="79"/>
      <c r="D63" s="77" t="s">
        <v>11</v>
      </c>
      <c r="E63" s="49">
        <f>SUM(E70,E69,E68,E67,E66,E65,E64)</f>
        <v>185600</v>
      </c>
    </row>
    <row r="64" spans="1:5" ht="12.75">
      <c r="A64" s="10"/>
      <c r="B64" s="10"/>
      <c r="C64" s="59">
        <v>4010</v>
      </c>
      <c r="D64" s="6" t="s">
        <v>60</v>
      </c>
      <c r="E64" s="42">
        <v>129000</v>
      </c>
    </row>
    <row r="65" spans="1:5" ht="12.75">
      <c r="A65" s="10"/>
      <c r="B65" s="10"/>
      <c r="C65" s="11">
        <v>4040</v>
      </c>
      <c r="D65" s="5" t="s">
        <v>61</v>
      </c>
      <c r="E65" s="32">
        <v>10600</v>
      </c>
    </row>
    <row r="66" spans="1:5" ht="12.75">
      <c r="A66" s="10"/>
      <c r="B66" s="10"/>
      <c r="C66" s="11">
        <v>4110</v>
      </c>
      <c r="D66" s="5" t="s">
        <v>62</v>
      </c>
      <c r="E66" s="32">
        <v>25000</v>
      </c>
    </row>
    <row r="67" spans="1:5" ht="12.75">
      <c r="A67" s="10"/>
      <c r="B67" s="10"/>
      <c r="C67" s="11">
        <v>4120</v>
      </c>
      <c r="D67" s="5" t="s">
        <v>42</v>
      </c>
      <c r="E67" s="32">
        <v>3400</v>
      </c>
    </row>
    <row r="68" spans="1:5" ht="12.75">
      <c r="A68" s="10"/>
      <c r="B68" s="10"/>
      <c r="C68" s="11">
        <v>4210</v>
      </c>
      <c r="D68" s="5" t="s">
        <v>43</v>
      </c>
      <c r="E68" s="32">
        <v>6000</v>
      </c>
    </row>
    <row r="69" spans="1:5" ht="12.75">
      <c r="A69" s="10"/>
      <c r="B69" s="10"/>
      <c r="C69" s="11">
        <v>4300</v>
      </c>
      <c r="D69" s="5" t="s">
        <v>57</v>
      </c>
      <c r="E69" s="32">
        <v>8000</v>
      </c>
    </row>
    <row r="70" spans="1:5" ht="12.75">
      <c r="A70" s="10"/>
      <c r="B70" s="10"/>
      <c r="C70" s="11">
        <v>4440</v>
      </c>
      <c r="D70" s="5" t="s">
        <v>105</v>
      </c>
      <c r="E70" s="32">
        <v>3600</v>
      </c>
    </row>
    <row r="71" spans="1:5" s="13" customFormat="1" ht="12.75">
      <c r="A71" s="78"/>
      <c r="B71" s="79">
        <v>75020</v>
      </c>
      <c r="C71" s="79"/>
      <c r="D71" s="77" t="s">
        <v>63</v>
      </c>
      <c r="E71" s="74">
        <f>SUM(E72,E73)</f>
        <v>102862</v>
      </c>
    </row>
    <row r="72" spans="1:5" ht="22.5">
      <c r="A72" s="10"/>
      <c r="B72" s="10"/>
      <c r="C72" s="59">
        <v>2710</v>
      </c>
      <c r="D72" s="6" t="s">
        <v>211</v>
      </c>
      <c r="E72" s="42">
        <v>100052</v>
      </c>
    </row>
    <row r="73" spans="1:5" ht="12.75">
      <c r="A73" s="10"/>
      <c r="B73" s="10"/>
      <c r="C73" s="59">
        <v>4210</v>
      </c>
      <c r="D73" s="6" t="s">
        <v>67</v>
      </c>
      <c r="E73" s="42">
        <v>2810</v>
      </c>
    </row>
    <row r="74" spans="1:5" s="13" customFormat="1" ht="12.75">
      <c r="A74" s="78"/>
      <c r="B74" s="79">
        <v>75022</v>
      </c>
      <c r="C74" s="79"/>
      <c r="D74" s="93" t="s">
        <v>64</v>
      </c>
      <c r="E74" s="49">
        <f>SUM(E75,E76,E77,E78)</f>
        <v>301000</v>
      </c>
    </row>
    <row r="75" spans="1:5" ht="12.75">
      <c r="A75" s="10"/>
      <c r="B75" s="10"/>
      <c r="C75" s="59">
        <v>3030</v>
      </c>
      <c r="D75" s="6" t="s">
        <v>66</v>
      </c>
      <c r="E75" s="42">
        <v>250000</v>
      </c>
    </row>
    <row r="76" spans="1:5" ht="12.75">
      <c r="A76" s="10"/>
      <c r="B76" s="10"/>
      <c r="C76" s="11">
        <v>4210</v>
      </c>
      <c r="D76" s="5" t="s">
        <v>67</v>
      </c>
      <c r="E76" s="32">
        <v>15000</v>
      </c>
    </row>
    <row r="77" spans="1:5" ht="12.75">
      <c r="A77" s="10"/>
      <c r="B77" s="10"/>
      <c r="C77" s="11">
        <v>4300</v>
      </c>
      <c r="D77" s="5" t="s">
        <v>68</v>
      </c>
      <c r="E77" s="32">
        <v>30000</v>
      </c>
    </row>
    <row r="78" spans="1:5" ht="12.75">
      <c r="A78" s="10"/>
      <c r="B78" s="10"/>
      <c r="C78" s="62">
        <v>4410</v>
      </c>
      <c r="D78" s="7" t="s">
        <v>69</v>
      </c>
      <c r="E78" s="44">
        <v>6000</v>
      </c>
    </row>
    <row r="79" spans="1:5" s="13" customFormat="1" ht="12.75">
      <c r="A79" s="78"/>
      <c r="B79" s="79">
        <v>75023</v>
      </c>
      <c r="C79" s="79"/>
      <c r="D79" s="93" t="s">
        <v>65</v>
      </c>
      <c r="E79" s="49">
        <f>SUM(E95,E94,E93,E92,E91,E90,E89,E88,E87,E86,E85,E84,E83,E82,E81,E80)</f>
        <v>4875200</v>
      </c>
    </row>
    <row r="80" spans="1:5" ht="12.75">
      <c r="A80" s="10"/>
      <c r="B80" s="10"/>
      <c r="C80" s="59">
        <v>3020</v>
      </c>
      <c r="D80" s="6" t="s">
        <v>70</v>
      </c>
      <c r="E80" s="42">
        <v>5000</v>
      </c>
    </row>
    <row r="81" spans="1:5" ht="12.75">
      <c r="A81" s="10"/>
      <c r="B81" s="10"/>
      <c r="C81" s="11">
        <v>4010</v>
      </c>
      <c r="D81" s="5" t="s">
        <v>60</v>
      </c>
      <c r="E81" s="32">
        <v>2314000</v>
      </c>
    </row>
    <row r="82" spans="1:5" ht="12.75">
      <c r="A82" s="10"/>
      <c r="B82" s="10"/>
      <c r="C82" s="11">
        <v>4040</v>
      </c>
      <c r="D82" s="5" t="s">
        <v>61</v>
      </c>
      <c r="E82" s="32">
        <v>186000</v>
      </c>
    </row>
    <row r="83" spans="1:5" ht="12.75">
      <c r="A83" s="10"/>
      <c r="B83" s="10"/>
      <c r="C83" s="11">
        <v>4110</v>
      </c>
      <c r="D83" s="5" t="s">
        <v>62</v>
      </c>
      <c r="E83" s="32">
        <v>447600</v>
      </c>
    </row>
    <row r="84" spans="1:5" ht="12.75">
      <c r="A84" s="10"/>
      <c r="B84" s="10"/>
      <c r="C84" s="11">
        <v>4120</v>
      </c>
      <c r="D84" s="5" t="s">
        <v>42</v>
      </c>
      <c r="E84" s="32">
        <v>61400</v>
      </c>
    </row>
    <row r="85" spans="1:5" ht="12.75">
      <c r="A85" s="10"/>
      <c r="B85" s="10"/>
      <c r="C85" s="11">
        <v>4140</v>
      </c>
      <c r="D85" s="5" t="s">
        <v>71</v>
      </c>
      <c r="E85" s="32">
        <v>6000</v>
      </c>
    </row>
    <row r="86" spans="1:5" ht="22.5">
      <c r="A86" s="10"/>
      <c r="B86" s="10"/>
      <c r="C86" s="11">
        <v>4210</v>
      </c>
      <c r="D86" s="5" t="s">
        <v>72</v>
      </c>
      <c r="E86" s="32">
        <v>354000</v>
      </c>
    </row>
    <row r="87" spans="1:5" ht="12.75">
      <c r="A87" s="10"/>
      <c r="B87" s="10"/>
      <c r="C87" s="11">
        <v>4260</v>
      </c>
      <c r="D87" s="5" t="s">
        <v>48</v>
      </c>
      <c r="E87" s="32">
        <v>72000</v>
      </c>
    </row>
    <row r="88" spans="1:5" ht="12.75">
      <c r="A88" s="10"/>
      <c r="B88" s="10"/>
      <c r="C88" s="11">
        <v>4270</v>
      </c>
      <c r="D88" s="5" t="s">
        <v>201</v>
      </c>
      <c r="E88" s="32">
        <v>290000</v>
      </c>
    </row>
    <row r="89" spans="1:5" ht="12.75">
      <c r="A89" s="10"/>
      <c r="B89" s="10"/>
      <c r="C89" s="11">
        <v>4280</v>
      </c>
      <c r="D89" s="5" t="s">
        <v>73</v>
      </c>
      <c r="E89" s="32">
        <v>4000</v>
      </c>
    </row>
    <row r="90" spans="1:5" ht="27.75" customHeight="1">
      <c r="A90" s="10"/>
      <c r="B90" s="10"/>
      <c r="C90" s="11">
        <v>4300</v>
      </c>
      <c r="D90" s="5" t="s">
        <v>74</v>
      </c>
      <c r="E90" s="32">
        <v>836000</v>
      </c>
    </row>
    <row r="91" spans="1:5" ht="12.75">
      <c r="A91" s="10"/>
      <c r="B91" s="10"/>
      <c r="C91" s="11">
        <v>4410</v>
      </c>
      <c r="D91" s="5" t="s">
        <v>75</v>
      </c>
      <c r="E91" s="32">
        <v>70000</v>
      </c>
    </row>
    <row r="92" spans="1:5" ht="12.75">
      <c r="A92" s="10"/>
      <c r="B92" s="10"/>
      <c r="C92" s="11">
        <v>4430</v>
      </c>
      <c r="D92" s="5" t="s">
        <v>76</v>
      </c>
      <c r="E92" s="32">
        <v>22000</v>
      </c>
    </row>
    <row r="93" spans="1:5" ht="12.75">
      <c r="A93" s="10"/>
      <c r="B93" s="10"/>
      <c r="C93" s="11">
        <v>4440</v>
      </c>
      <c r="D93" s="5" t="s">
        <v>105</v>
      </c>
      <c r="E93" s="32">
        <v>62200</v>
      </c>
    </row>
    <row r="94" spans="1:5" ht="12.75">
      <c r="A94" s="10"/>
      <c r="B94" s="10"/>
      <c r="C94" s="11">
        <v>4530</v>
      </c>
      <c r="D94" s="5" t="s">
        <v>77</v>
      </c>
      <c r="E94" s="32">
        <v>60000</v>
      </c>
    </row>
    <row r="95" spans="1:5" ht="22.5">
      <c r="A95" s="10"/>
      <c r="B95" s="10"/>
      <c r="C95" s="62">
        <v>6060</v>
      </c>
      <c r="D95" s="7" t="s">
        <v>78</v>
      </c>
      <c r="E95" s="44">
        <v>85000</v>
      </c>
    </row>
    <row r="96" spans="1:5" ht="12.75">
      <c r="A96" s="78"/>
      <c r="B96" s="79">
        <v>75095</v>
      </c>
      <c r="C96" s="79"/>
      <c r="D96" s="93" t="s">
        <v>6</v>
      </c>
      <c r="E96" s="49">
        <f>E97</f>
        <v>8300</v>
      </c>
    </row>
    <row r="97" spans="1:5" ht="12.75">
      <c r="A97" s="67"/>
      <c r="B97" s="67"/>
      <c r="C97" s="67">
        <v>4430</v>
      </c>
      <c r="D97" s="37" t="s">
        <v>83</v>
      </c>
      <c r="E97" s="40">
        <v>8300</v>
      </c>
    </row>
    <row r="98" spans="1:5" ht="24.75" customHeight="1">
      <c r="A98" s="110">
        <v>751</v>
      </c>
      <c r="B98" s="96"/>
      <c r="C98" s="111"/>
      <c r="D98" s="98" t="s">
        <v>15</v>
      </c>
      <c r="E98" s="99">
        <f>E99</f>
        <v>2088</v>
      </c>
    </row>
    <row r="99" spans="1:5" ht="14.25" customHeight="1">
      <c r="A99" s="78"/>
      <c r="B99" s="79">
        <v>75101</v>
      </c>
      <c r="C99" s="79"/>
      <c r="D99" s="93" t="s">
        <v>84</v>
      </c>
      <c r="E99" s="49">
        <f>SUM(E102,E101,E100)</f>
        <v>2088</v>
      </c>
    </row>
    <row r="100" spans="1:5" ht="12.75">
      <c r="A100" s="10"/>
      <c r="B100" s="10"/>
      <c r="C100" s="59">
        <v>4110</v>
      </c>
      <c r="D100" s="6" t="s">
        <v>85</v>
      </c>
      <c r="E100" s="42">
        <v>310</v>
      </c>
    </row>
    <row r="101" spans="1:5" ht="12.75">
      <c r="A101" s="10"/>
      <c r="B101" s="10"/>
      <c r="C101" s="11">
        <v>4120</v>
      </c>
      <c r="D101" s="5" t="s">
        <v>42</v>
      </c>
      <c r="E101" s="32">
        <v>43</v>
      </c>
    </row>
    <row r="102" spans="1:5" ht="12.75">
      <c r="A102" s="63"/>
      <c r="B102" s="63"/>
      <c r="C102" s="67">
        <v>4300</v>
      </c>
      <c r="D102" s="37" t="s">
        <v>86</v>
      </c>
      <c r="E102" s="40">
        <v>1735</v>
      </c>
    </row>
    <row r="103" spans="1:5" ht="18.75" customHeight="1">
      <c r="A103" s="89">
        <v>754</v>
      </c>
      <c r="B103" s="85"/>
      <c r="C103" s="90"/>
      <c r="D103" s="86" t="s">
        <v>14</v>
      </c>
      <c r="E103" s="87">
        <f>SUM(E106,E122,E104)</f>
        <v>175500</v>
      </c>
    </row>
    <row r="104" spans="1:5" ht="11.25" customHeight="1">
      <c r="A104" s="112"/>
      <c r="B104" s="105">
        <v>75403</v>
      </c>
      <c r="C104" s="105"/>
      <c r="D104" s="77" t="s">
        <v>212</v>
      </c>
      <c r="E104" s="106">
        <f>SUM(E105)</f>
        <v>25000</v>
      </c>
    </row>
    <row r="105" spans="1:5" ht="19.5" customHeight="1">
      <c r="A105" s="10"/>
      <c r="B105" s="10"/>
      <c r="C105" s="59">
        <v>2950</v>
      </c>
      <c r="D105" s="6" t="s">
        <v>213</v>
      </c>
      <c r="E105" s="42">
        <v>25000</v>
      </c>
    </row>
    <row r="106" spans="1:5" ht="12.75" customHeight="1">
      <c r="A106" s="112"/>
      <c r="B106" s="105">
        <v>75412</v>
      </c>
      <c r="C106" s="105"/>
      <c r="D106" s="77" t="s">
        <v>87</v>
      </c>
      <c r="E106" s="106">
        <f>SUM(E121,E120,E119,E118,E117,E116,E110,E109,E108,E107)</f>
        <v>150000</v>
      </c>
    </row>
    <row r="107" spans="1:5" ht="12.75">
      <c r="A107" s="10"/>
      <c r="B107" s="10"/>
      <c r="C107" s="59">
        <v>3020</v>
      </c>
      <c r="D107" s="6" t="s">
        <v>88</v>
      </c>
      <c r="E107" s="42">
        <v>24000</v>
      </c>
    </row>
    <row r="108" spans="1:5" ht="12.75">
      <c r="A108" s="10"/>
      <c r="B108" s="10"/>
      <c r="C108" s="11">
        <v>4110</v>
      </c>
      <c r="D108" s="5" t="s">
        <v>85</v>
      </c>
      <c r="E108" s="32">
        <v>6300</v>
      </c>
    </row>
    <row r="109" spans="1:5" ht="12.75">
      <c r="A109" s="10"/>
      <c r="B109" s="10"/>
      <c r="C109" s="11">
        <v>4120</v>
      </c>
      <c r="D109" s="5" t="s">
        <v>42</v>
      </c>
      <c r="E109" s="32">
        <v>900</v>
      </c>
    </row>
    <row r="110" spans="1:5" ht="12.75">
      <c r="A110" s="63"/>
      <c r="B110" s="63"/>
      <c r="C110" s="67">
        <v>4210</v>
      </c>
      <c r="D110" s="37" t="s">
        <v>43</v>
      </c>
      <c r="E110" s="40">
        <v>40000</v>
      </c>
    </row>
    <row r="111" spans="1:5" ht="12.75">
      <c r="A111" s="65"/>
      <c r="B111" s="65"/>
      <c r="C111" s="65"/>
      <c r="D111" s="30"/>
      <c r="E111" s="38"/>
    </row>
    <row r="112" spans="1:5" ht="12.75">
      <c r="A112" s="65"/>
      <c r="B112" s="65"/>
      <c r="C112" s="65"/>
      <c r="D112" s="30"/>
      <c r="E112" s="38"/>
    </row>
    <row r="113" spans="1:5" ht="12.75" hidden="1">
      <c r="A113" s="65"/>
      <c r="B113" s="65"/>
      <c r="C113" s="65"/>
      <c r="D113" s="30"/>
      <c r="E113" s="38"/>
    </row>
    <row r="114" spans="1:5" ht="5.25" customHeight="1">
      <c r="A114" s="65"/>
      <c r="B114" s="65"/>
      <c r="C114" s="65"/>
      <c r="D114" s="30"/>
      <c r="E114" s="38"/>
    </row>
    <row r="115" spans="1:5" ht="11.25" customHeight="1" thickBot="1">
      <c r="A115" s="8">
        <v>1</v>
      </c>
      <c r="B115" s="8">
        <v>2</v>
      </c>
      <c r="C115" s="8">
        <v>3</v>
      </c>
      <c r="D115" s="8">
        <v>4</v>
      </c>
      <c r="E115" s="41">
        <v>5</v>
      </c>
    </row>
    <row r="116" spans="1:5" ht="13.5" thickTop="1">
      <c r="A116" s="10"/>
      <c r="B116" s="10"/>
      <c r="C116" s="11">
        <v>4260</v>
      </c>
      <c r="D116" s="5" t="s">
        <v>89</v>
      </c>
      <c r="E116" s="32">
        <v>8000</v>
      </c>
    </row>
    <row r="117" spans="1:5" ht="12.75">
      <c r="A117" s="10"/>
      <c r="B117" s="10"/>
      <c r="C117" s="11">
        <v>4270</v>
      </c>
      <c r="D117" s="5" t="s">
        <v>90</v>
      </c>
      <c r="E117" s="32">
        <v>10000</v>
      </c>
    </row>
    <row r="118" spans="1:5" ht="12.75">
      <c r="A118" s="10"/>
      <c r="B118" s="10"/>
      <c r="C118" s="11">
        <v>4280</v>
      </c>
      <c r="D118" s="5" t="s">
        <v>73</v>
      </c>
      <c r="E118" s="32">
        <v>500</v>
      </c>
    </row>
    <row r="119" spans="1:5" ht="12.75">
      <c r="A119" s="10"/>
      <c r="B119" s="10"/>
      <c r="C119" s="11">
        <v>4300</v>
      </c>
      <c r="D119" s="5" t="s">
        <v>57</v>
      </c>
      <c r="E119" s="32">
        <v>35000</v>
      </c>
    </row>
    <row r="120" spans="1:5" ht="12.75">
      <c r="A120" s="10"/>
      <c r="B120" s="10"/>
      <c r="C120" s="11">
        <v>4430</v>
      </c>
      <c r="D120" s="5" t="s">
        <v>91</v>
      </c>
      <c r="E120" s="32">
        <v>5300</v>
      </c>
    </row>
    <row r="121" spans="1:5" ht="12.75">
      <c r="A121" s="10"/>
      <c r="B121" s="10"/>
      <c r="C121" s="62">
        <v>6060</v>
      </c>
      <c r="D121" s="7" t="s">
        <v>196</v>
      </c>
      <c r="E121" s="44">
        <v>20000</v>
      </c>
    </row>
    <row r="122" spans="1:5" s="13" customFormat="1" ht="12.75">
      <c r="A122" s="78"/>
      <c r="B122" s="79">
        <v>75414</v>
      </c>
      <c r="C122" s="79"/>
      <c r="D122" s="93" t="s">
        <v>13</v>
      </c>
      <c r="E122" s="49">
        <f>SUM(E124,E123)</f>
        <v>500</v>
      </c>
    </row>
    <row r="123" spans="1:5" ht="12.75">
      <c r="A123" s="10"/>
      <c r="B123" s="10"/>
      <c r="C123" s="59">
        <v>4210</v>
      </c>
      <c r="D123" s="6" t="s">
        <v>67</v>
      </c>
      <c r="E123" s="42">
        <v>250</v>
      </c>
    </row>
    <row r="124" spans="1:5" ht="12.75">
      <c r="A124" s="10"/>
      <c r="B124" s="10"/>
      <c r="C124" s="62">
        <v>4300</v>
      </c>
      <c r="D124" s="7" t="s">
        <v>57</v>
      </c>
      <c r="E124" s="32">
        <v>250</v>
      </c>
    </row>
    <row r="125" spans="1:5" ht="33" customHeight="1">
      <c r="A125" s="100">
        <v>756</v>
      </c>
      <c r="B125" s="101"/>
      <c r="C125" s="101"/>
      <c r="D125" s="102" t="s">
        <v>186</v>
      </c>
      <c r="E125" s="115">
        <f>SUM(E126)</f>
        <v>165000</v>
      </c>
    </row>
    <row r="126" spans="1:5" s="13" customFormat="1" ht="12.75">
      <c r="A126" s="78"/>
      <c r="B126" s="79">
        <v>75647</v>
      </c>
      <c r="C126" s="79"/>
      <c r="D126" s="93" t="s">
        <v>82</v>
      </c>
      <c r="E126" s="114">
        <f>SUM(E129,E128,E127)</f>
        <v>165000</v>
      </c>
    </row>
    <row r="127" spans="1:5" ht="12.75">
      <c r="A127" s="10"/>
      <c r="B127" s="10"/>
      <c r="C127" s="59">
        <v>4100</v>
      </c>
      <c r="D127" s="6" t="s">
        <v>79</v>
      </c>
      <c r="E127" s="42">
        <v>130000</v>
      </c>
    </row>
    <row r="128" spans="1:5" ht="12.75">
      <c r="A128" s="10"/>
      <c r="B128" s="10"/>
      <c r="C128" s="11">
        <v>4210</v>
      </c>
      <c r="D128" s="5" t="s">
        <v>80</v>
      </c>
      <c r="E128" s="32">
        <v>10000</v>
      </c>
    </row>
    <row r="129" spans="1:5" ht="12.75">
      <c r="A129" s="63"/>
      <c r="B129" s="63"/>
      <c r="C129" s="62">
        <v>4300</v>
      </c>
      <c r="D129" s="7" t="s">
        <v>81</v>
      </c>
      <c r="E129" s="44">
        <v>25000</v>
      </c>
    </row>
    <row r="130" spans="1:5" s="14" customFormat="1" ht="22.5" customHeight="1">
      <c r="A130" s="89">
        <v>757</v>
      </c>
      <c r="B130" s="85"/>
      <c r="C130" s="90"/>
      <c r="D130" s="86" t="s">
        <v>92</v>
      </c>
      <c r="E130" s="87">
        <f>SUM(E131,E133)</f>
        <v>1201812</v>
      </c>
    </row>
    <row r="131" spans="1:5" s="14" customFormat="1" ht="22.5" customHeight="1">
      <c r="A131" s="78"/>
      <c r="B131" s="79">
        <v>75702</v>
      </c>
      <c r="C131" s="79"/>
      <c r="D131" s="93" t="s">
        <v>93</v>
      </c>
      <c r="E131" s="49">
        <f>SUM(E132)</f>
        <v>1119812</v>
      </c>
    </row>
    <row r="132" spans="1:5" ht="18" customHeight="1">
      <c r="A132" s="10"/>
      <c r="B132" s="10"/>
      <c r="C132" s="11">
        <v>8070</v>
      </c>
      <c r="D132" s="5" t="s">
        <v>94</v>
      </c>
      <c r="E132" s="32">
        <v>1119812</v>
      </c>
    </row>
    <row r="133" spans="1:5" ht="24">
      <c r="A133" s="78"/>
      <c r="B133" s="79">
        <v>75704</v>
      </c>
      <c r="C133" s="79"/>
      <c r="D133" s="93" t="s">
        <v>198</v>
      </c>
      <c r="E133" s="49">
        <f>E134</f>
        <v>82000</v>
      </c>
    </row>
    <row r="134" spans="1:5" ht="12.75">
      <c r="A134" s="116"/>
      <c r="B134" s="117"/>
      <c r="C134" s="118">
        <v>8020</v>
      </c>
      <c r="D134" s="119" t="s">
        <v>199</v>
      </c>
      <c r="E134" s="120">
        <v>82000</v>
      </c>
    </row>
    <row r="135" spans="1:5" s="14" customFormat="1" ht="22.5" customHeight="1">
      <c r="A135" s="89">
        <v>758</v>
      </c>
      <c r="B135" s="85"/>
      <c r="C135" s="90"/>
      <c r="D135" s="86" t="s">
        <v>16</v>
      </c>
      <c r="E135" s="87">
        <f>SUM(E138,E136)</f>
        <v>1468423</v>
      </c>
    </row>
    <row r="136" spans="1:5" s="14" customFormat="1" ht="16.5" customHeight="1">
      <c r="A136" s="78"/>
      <c r="B136" s="79">
        <v>75802</v>
      </c>
      <c r="C136" s="79"/>
      <c r="D136" s="93" t="s">
        <v>17</v>
      </c>
      <c r="E136" s="49">
        <v>728423</v>
      </c>
    </row>
    <row r="137" spans="1:5" ht="12.75">
      <c r="A137" s="10"/>
      <c r="B137" s="10"/>
      <c r="C137" s="10">
        <v>2930</v>
      </c>
      <c r="D137" s="4" t="s">
        <v>210</v>
      </c>
      <c r="E137" s="43">
        <v>728423</v>
      </c>
    </row>
    <row r="138" spans="1:5" s="13" customFormat="1" ht="12.75">
      <c r="A138" s="78"/>
      <c r="B138" s="79">
        <v>75818</v>
      </c>
      <c r="C138" s="79"/>
      <c r="D138" s="93" t="s">
        <v>95</v>
      </c>
      <c r="E138" s="49">
        <f>E139+E140</f>
        <v>740000</v>
      </c>
    </row>
    <row r="139" spans="1:5" ht="22.5">
      <c r="A139" s="62"/>
      <c r="B139" s="62"/>
      <c r="C139" s="11">
        <v>4810</v>
      </c>
      <c r="D139" s="5" t="s">
        <v>96</v>
      </c>
      <c r="E139" s="32">
        <v>350000</v>
      </c>
    </row>
    <row r="140" spans="1:5" ht="12.75">
      <c r="A140" s="10"/>
      <c r="B140" s="10"/>
      <c r="C140" s="62">
        <v>4810</v>
      </c>
      <c r="D140" s="7" t="s">
        <v>215</v>
      </c>
      <c r="E140" s="32">
        <v>390000</v>
      </c>
    </row>
    <row r="141" spans="1:5" s="14" customFormat="1" ht="22.5" customHeight="1">
      <c r="A141" s="89">
        <v>801</v>
      </c>
      <c r="B141" s="85"/>
      <c r="C141" s="90"/>
      <c r="D141" s="86" t="s">
        <v>18</v>
      </c>
      <c r="E141" s="87">
        <f>SUM(E142,E168,E185,E200,E202,E220,J146)</f>
        <v>23289591</v>
      </c>
    </row>
    <row r="142" spans="1:5" s="14" customFormat="1" ht="14.25" customHeight="1">
      <c r="A142" s="78"/>
      <c r="B142" s="79">
        <v>80101</v>
      </c>
      <c r="C142" s="79"/>
      <c r="D142" s="93" t="s">
        <v>19</v>
      </c>
      <c r="E142" s="49">
        <f>SUM(E143,E144,E145,E146,E147,E148,E149,E150,E151,E152,E153,E154,E155,E156,E157,E158,E164,E165,E166,E167)</f>
        <v>15856305</v>
      </c>
    </row>
    <row r="143" spans="1:5" s="14" customFormat="1" ht="14.25" customHeight="1">
      <c r="A143" s="108"/>
      <c r="B143" s="109"/>
      <c r="C143" s="103">
        <v>2540</v>
      </c>
      <c r="D143" s="104" t="s">
        <v>187</v>
      </c>
      <c r="E143" s="113">
        <v>591877</v>
      </c>
    </row>
    <row r="144" spans="1:5" ht="33.75">
      <c r="A144" s="10"/>
      <c r="B144" s="10"/>
      <c r="C144" s="59">
        <v>3020</v>
      </c>
      <c r="D144" s="6" t="s">
        <v>100</v>
      </c>
      <c r="E144" s="42">
        <v>311550</v>
      </c>
    </row>
    <row r="145" spans="1:5" ht="12.75">
      <c r="A145" s="10"/>
      <c r="B145" s="10"/>
      <c r="C145" s="11">
        <v>4010</v>
      </c>
      <c r="D145" s="5" t="s">
        <v>60</v>
      </c>
      <c r="E145" s="32">
        <v>3748660</v>
      </c>
    </row>
    <row r="146" spans="1:5" ht="12.75">
      <c r="A146" s="10"/>
      <c r="B146" s="10"/>
      <c r="C146" s="11">
        <v>4040</v>
      </c>
      <c r="D146" s="5" t="s">
        <v>61</v>
      </c>
      <c r="E146" s="32">
        <v>264050</v>
      </c>
    </row>
    <row r="147" spans="1:5" ht="10.5" customHeight="1">
      <c r="A147" s="10"/>
      <c r="B147" s="10"/>
      <c r="C147" s="11">
        <v>4110</v>
      </c>
      <c r="D147" s="5" t="s">
        <v>62</v>
      </c>
      <c r="E147" s="32">
        <v>711800</v>
      </c>
    </row>
    <row r="148" spans="1:5" ht="12.75" hidden="1">
      <c r="A148" s="10"/>
      <c r="B148" s="10"/>
      <c r="C148" s="11">
        <v>4120</v>
      </c>
      <c r="D148" s="5" t="s">
        <v>42</v>
      </c>
      <c r="E148" s="32">
        <v>97400</v>
      </c>
    </row>
    <row r="149" spans="1:5" ht="12.75">
      <c r="A149" s="10"/>
      <c r="B149" s="10"/>
      <c r="C149" s="11">
        <v>4140</v>
      </c>
      <c r="D149" s="5" t="s">
        <v>163</v>
      </c>
      <c r="E149" s="32">
        <v>12500</v>
      </c>
    </row>
    <row r="150" spans="1:5" ht="22.5">
      <c r="A150" s="10"/>
      <c r="B150" s="10"/>
      <c r="C150" s="11">
        <v>4210</v>
      </c>
      <c r="D150" s="5" t="s">
        <v>101</v>
      </c>
      <c r="E150" s="32">
        <v>281500</v>
      </c>
    </row>
    <row r="151" spans="1:5" ht="12.75">
      <c r="A151" s="10"/>
      <c r="B151" s="10"/>
      <c r="C151" s="11">
        <v>4240</v>
      </c>
      <c r="D151" s="5" t="s">
        <v>102</v>
      </c>
      <c r="E151" s="32">
        <v>92900</v>
      </c>
    </row>
    <row r="152" spans="1:5" ht="12.75">
      <c r="A152" s="10"/>
      <c r="B152" s="10"/>
      <c r="C152" s="11">
        <v>4260</v>
      </c>
      <c r="D152" s="5" t="s">
        <v>103</v>
      </c>
      <c r="E152" s="32">
        <v>784300</v>
      </c>
    </row>
    <row r="153" spans="1:5" ht="12.75">
      <c r="A153" s="10"/>
      <c r="B153" s="10"/>
      <c r="C153" s="11">
        <v>4270</v>
      </c>
      <c r="D153" s="5" t="s">
        <v>164</v>
      </c>
      <c r="E153" s="32">
        <v>154000</v>
      </c>
    </row>
    <row r="154" spans="1:5" ht="12.75">
      <c r="A154" s="10"/>
      <c r="B154" s="10"/>
      <c r="C154" s="11">
        <v>4270</v>
      </c>
      <c r="D154" s="5" t="s">
        <v>197</v>
      </c>
      <c r="E154" s="32">
        <v>236200</v>
      </c>
    </row>
    <row r="155" spans="1:5" ht="22.5">
      <c r="A155" s="10"/>
      <c r="B155" s="10"/>
      <c r="C155" s="59">
        <v>4270</v>
      </c>
      <c r="D155" s="6" t="s">
        <v>202</v>
      </c>
      <c r="E155" s="42">
        <v>112200</v>
      </c>
    </row>
    <row r="156" spans="1:5" ht="12.75">
      <c r="A156" s="10"/>
      <c r="B156" s="10"/>
      <c r="C156" s="59">
        <v>4280</v>
      </c>
      <c r="D156" s="6" t="s">
        <v>73</v>
      </c>
      <c r="E156" s="42">
        <v>21100</v>
      </c>
    </row>
    <row r="157" spans="1:5" ht="22.5">
      <c r="A157" s="10"/>
      <c r="B157" s="10"/>
      <c r="C157" s="11">
        <v>4300</v>
      </c>
      <c r="D157" s="5" t="s">
        <v>165</v>
      </c>
      <c r="E157" s="32">
        <v>257600</v>
      </c>
    </row>
    <row r="158" spans="1:5" ht="18.75" customHeight="1">
      <c r="A158" s="63"/>
      <c r="B158" s="63"/>
      <c r="C158" s="63">
        <v>4410</v>
      </c>
      <c r="D158" s="50" t="s">
        <v>69</v>
      </c>
      <c r="E158" s="51">
        <v>29200</v>
      </c>
    </row>
    <row r="159" spans="1:5" ht="18.75" customHeight="1">
      <c r="A159" s="65"/>
      <c r="B159" s="65"/>
      <c r="C159" s="65"/>
      <c r="D159" s="30"/>
      <c r="E159" s="38"/>
    </row>
    <row r="160" spans="1:5" ht="18.75" customHeight="1">
      <c r="A160" s="65"/>
      <c r="B160" s="65"/>
      <c r="C160" s="65"/>
      <c r="D160" s="30"/>
      <c r="E160" s="38"/>
    </row>
    <row r="161" spans="1:5" ht="18.75" customHeight="1">
      <c r="A161" s="65"/>
      <c r="B161" s="65"/>
      <c r="C161" s="65"/>
      <c r="D161" s="30"/>
      <c r="E161" s="38"/>
    </row>
    <row r="162" spans="1:5" ht="11.25" customHeight="1">
      <c r="A162" s="65"/>
      <c r="B162" s="65"/>
      <c r="C162" s="65"/>
      <c r="D162" s="30"/>
      <c r="E162" s="38"/>
    </row>
    <row r="163" spans="1:5" ht="18.75" customHeight="1" thickBot="1">
      <c r="A163" s="8">
        <v>1</v>
      </c>
      <c r="B163" s="8">
        <v>2</v>
      </c>
      <c r="C163" s="8">
        <v>3</v>
      </c>
      <c r="D163" s="8">
        <v>4</v>
      </c>
      <c r="E163" s="41">
        <v>5</v>
      </c>
    </row>
    <row r="164" spans="1:5" ht="13.5" thickTop="1">
      <c r="A164" s="10"/>
      <c r="B164" s="10"/>
      <c r="C164" s="11">
        <v>4430</v>
      </c>
      <c r="D164" s="5" t="s">
        <v>104</v>
      </c>
      <c r="E164" s="32">
        <v>27700</v>
      </c>
    </row>
    <row r="165" spans="1:5" ht="12.75">
      <c r="A165" s="10"/>
      <c r="B165" s="10"/>
      <c r="C165" s="11">
        <v>4440</v>
      </c>
      <c r="D165" s="5" t="s">
        <v>105</v>
      </c>
      <c r="E165" s="32">
        <v>202920</v>
      </c>
    </row>
    <row r="166" spans="1:5" ht="12.75">
      <c r="A166" s="10"/>
      <c r="B166" s="10"/>
      <c r="C166" s="62">
        <v>6050</v>
      </c>
      <c r="D166" s="7" t="s">
        <v>106</v>
      </c>
      <c r="E166" s="44">
        <v>7778848</v>
      </c>
    </row>
    <row r="167" spans="1:5" ht="12.75">
      <c r="A167" s="10"/>
      <c r="B167" s="10"/>
      <c r="C167" s="62">
        <v>6053</v>
      </c>
      <c r="D167" s="7" t="s">
        <v>206</v>
      </c>
      <c r="E167" s="44">
        <v>140000</v>
      </c>
    </row>
    <row r="168" spans="1:5" ht="12.75">
      <c r="A168" s="78"/>
      <c r="B168" s="79">
        <v>80104</v>
      </c>
      <c r="C168" s="79"/>
      <c r="D168" s="93" t="s">
        <v>188</v>
      </c>
      <c r="E168" s="49">
        <f>SUM(E169,E170,E171,E172,E173,E174,E175,E176,E177,E178,E179,E180,E181,E182,E183,E184)</f>
        <v>3391183</v>
      </c>
    </row>
    <row r="169" spans="1:5" ht="12.75">
      <c r="A169" s="108"/>
      <c r="B169" s="109"/>
      <c r="C169" s="107">
        <v>2540</v>
      </c>
      <c r="D169" s="104" t="s">
        <v>187</v>
      </c>
      <c r="E169" s="113">
        <v>1104487</v>
      </c>
    </row>
    <row r="170" spans="1:5" ht="33.75">
      <c r="A170" s="10"/>
      <c r="B170" s="10"/>
      <c r="C170" s="59">
        <v>3020</v>
      </c>
      <c r="D170" s="6" t="s">
        <v>107</v>
      </c>
      <c r="E170" s="42">
        <v>70676</v>
      </c>
    </row>
    <row r="171" spans="1:5" ht="12.75">
      <c r="A171" s="10"/>
      <c r="B171" s="10"/>
      <c r="C171" s="11">
        <v>4010</v>
      </c>
      <c r="D171" s="5" t="s">
        <v>60</v>
      </c>
      <c r="E171" s="32">
        <v>1308050</v>
      </c>
    </row>
    <row r="172" spans="1:5" ht="12.75">
      <c r="A172" s="10"/>
      <c r="B172" s="10"/>
      <c r="C172" s="11">
        <v>4040</v>
      </c>
      <c r="D172" s="5" t="s">
        <v>61</v>
      </c>
      <c r="E172" s="32">
        <v>104100</v>
      </c>
    </row>
    <row r="173" spans="1:5" ht="12.75">
      <c r="A173" s="10"/>
      <c r="B173" s="10"/>
      <c r="C173" s="11">
        <v>4110</v>
      </c>
      <c r="D173" s="5" t="s">
        <v>62</v>
      </c>
      <c r="E173" s="32">
        <v>253360</v>
      </c>
    </row>
    <row r="174" spans="1:5" ht="12.75">
      <c r="A174" s="10"/>
      <c r="B174" s="10"/>
      <c r="C174" s="11">
        <v>4120</v>
      </c>
      <c r="D174" s="5" t="s">
        <v>42</v>
      </c>
      <c r="E174" s="32">
        <v>35150</v>
      </c>
    </row>
    <row r="175" spans="1:5" ht="12.75">
      <c r="A175" s="10"/>
      <c r="B175" s="10"/>
      <c r="C175" s="11">
        <v>4210</v>
      </c>
      <c r="D175" s="5" t="s">
        <v>108</v>
      </c>
      <c r="E175" s="32">
        <v>93500</v>
      </c>
    </row>
    <row r="176" spans="1:5" ht="12.75">
      <c r="A176" s="10"/>
      <c r="B176" s="10"/>
      <c r="C176" s="59">
        <v>4240</v>
      </c>
      <c r="D176" s="6" t="s">
        <v>102</v>
      </c>
      <c r="E176" s="42">
        <v>45200</v>
      </c>
    </row>
    <row r="177" spans="1:5" ht="12.75">
      <c r="A177" s="10"/>
      <c r="B177" s="10"/>
      <c r="C177" s="11">
        <v>4260</v>
      </c>
      <c r="D177" s="5" t="s">
        <v>103</v>
      </c>
      <c r="E177" s="32">
        <v>57500</v>
      </c>
    </row>
    <row r="178" spans="1:5" ht="12.75">
      <c r="A178" s="10"/>
      <c r="B178" s="10"/>
      <c r="C178" s="11">
        <v>4270</v>
      </c>
      <c r="D178" s="5" t="s">
        <v>169</v>
      </c>
      <c r="E178" s="32">
        <v>60800</v>
      </c>
    </row>
    <row r="179" spans="1:5" ht="12.75">
      <c r="A179" s="10"/>
      <c r="B179" s="10"/>
      <c r="C179" s="11">
        <v>4280</v>
      </c>
      <c r="D179" s="5" t="s">
        <v>73</v>
      </c>
      <c r="E179" s="32">
        <v>7200</v>
      </c>
    </row>
    <row r="180" spans="1:5" ht="12.75">
      <c r="A180" s="10"/>
      <c r="B180" s="10"/>
      <c r="C180" s="11">
        <v>4300</v>
      </c>
      <c r="D180" s="5" t="s">
        <v>57</v>
      </c>
      <c r="E180" s="32">
        <v>63700</v>
      </c>
    </row>
    <row r="181" spans="1:5" ht="12.75">
      <c r="A181" s="10"/>
      <c r="B181" s="10"/>
      <c r="C181" s="11">
        <v>4410</v>
      </c>
      <c r="D181" s="5" t="s">
        <v>69</v>
      </c>
      <c r="E181" s="32">
        <v>16100</v>
      </c>
    </row>
    <row r="182" spans="1:5" ht="12.75">
      <c r="A182" s="10"/>
      <c r="B182" s="10"/>
      <c r="C182" s="11">
        <v>4430</v>
      </c>
      <c r="D182" s="5" t="s">
        <v>104</v>
      </c>
      <c r="E182" s="32">
        <v>5500</v>
      </c>
    </row>
    <row r="183" spans="1:5" ht="12.75">
      <c r="A183" s="10"/>
      <c r="B183" s="10"/>
      <c r="C183" s="11">
        <v>4440</v>
      </c>
      <c r="D183" s="5" t="s">
        <v>105</v>
      </c>
      <c r="E183" s="32">
        <v>65860</v>
      </c>
    </row>
    <row r="184" spans="1:5" ht="12.75">
      <c r="A184" s="10"/>
      <c r="B184" s="10"/>
      <c r="C184" s="11">
        <v>6050</v>
      </c>
      <c r="D184" s="5" t="s">
        <v>209</v>
      </c>
      <c r="E184" s="32">
        <v>100000</v>
      </c>
    </row>
    <row r="185" spans="1:5" s="13" customFormat="1" ht="12.75">
      <c r="A185" s="78"/>
      <c r="B185" s="79">
        <v>80110</v>
      </c>
      <c r="C185" s="79"/>
      <c r="D185" s="93" t="s">
        <v>97</v>
      </c>
      <c r="E185" s="49">
        <f>SUM(E186:E199)</f>
        <v>2778225</v>
      </c>
    </row>
    <row r="186" spans="1:5" s="13" customFormat="1" ht="12.75">
      <c r="A186" s="108"/>
      <c r="B186" s="109"/>
      <c r="C186" s="107">
        <v>2540</v>
      </c>
      <c r="D186" s="104" t="s">
        <v>187</v>
      </c>
      <c r="E186" s="113">
        <v>119625</v>
      </c>
    </row>
    <row r="187" spans="1:5" ht="33.75">
      <c r="A187" s="10"/>
      <c r="B187" s="10"/>
      <c r="C187" s="59">
        <v>3020</v>
      </c>
      <c r="D187" s="6" t="s">
        <v>207</v>
      </c>
      <c r="E187" s="42">
        <v>97000</v>
      </c>
    </row>
    <row r="188" spans="1:5" ht="12.75">
      <c r="A188" s="10"/>
      <c r="B188" s="10"/>
      <c r="C188" s="11">
        <v>4010</v>
      </c>
      <c r="D188" s="5" t="s">
        <v>60</v>
      </c>
      <c r="E188" s="32">
        <v>1771700</v>
      </c>
    </row>
    <row r="189" spans="1:5" ht="12.75">
      <c r="A189" s="10"/>
      <c r="B189" s="10"/>
      <c r="C189" s="11">
        <v>4040</v>
      </c>
      <c r="D189" s="5" t="s">
        <v>61</v>
      </c>
      <c r="E189" s="32">
        <v>129100</v>
      </c>
    </row>
    <row r="190" spans="1:5" ht="12.75">
      <c r="A190" s="10"/>
      <c r="B190" s="10"/>
      <c r="C190" s="11">
        <v>4110</v>
      </c>
      <c r="D190" s="5" t="s">
        <v>110</v>
      </c>
      <c r="E190" s="32">
        <v>360200</v>
      </c>
    </row>
    <row r="191" spans="1:5" ht="12.75">
      <c r="A191" s="10"/>
      <c r="B191" s="10"/>
      <c r="C191" s="11">
        <v>4120</v>
      </c>
      <c r="D191" s="5" t="s">
        <v>42</v>
      </c>
      <c r="E191" s="32">
        <v>49500</v>
      </c>
    </row>
    <row r="192" spans="1:5" ht="22.5">
      <c r="A192" s="10"/>
      <c r="B192" s="10"/>
      <c r="C192" s="11">
        <v>4210</v>
      </c>
      <c r="D192" s="5" t="s">
        <v>166</v>
      </c>
      <c r="E192" s="32">
        <v>22200</v>
      </c>
    </row>
    <row r="193" spans="1:5" ht="12.75">
      <c r="A193" s="10"/>
      <c r="B193" s="10"/>
      <c r="C193" s="11">
        <v>4240</v>
      </c>
      <c r="D193" s="5" t="s">
        <v>102</v>
      </c>
      <c r="E193" s="32">
        <v>41100</v>
      </c>
    </row>
    <row r="194" spans="1:5" ht="12.75">
      <c r="A194" s="10"/>
      <c r="B194" s="10"/>
      <c r="C194" s="11">
        <v>4260</v>
      </c>
      <c r="D194" s="5" t="s">
        <v>103</v>
      </c>
      <c r="E194" s="32">
        <v>17600</v>
      </c>
    </row>
    <row r="195" spans="1:5" ht="12.75">
      <c r="A195" s="10"/>
      <c r="B195" s="10"/>
      <c r="C195" s="11">
        <v>4270</v>
      </c>
      <c r="D195" s="5" t="s">
        <v>90</v>
      </c>
      <c r="E195" s="32">
        <v>16400</v>
      </c>
    </row>
    <row r="196" spans="1:5" ht="12.75">
      <c r="A196" s="10"/>
      <c r="B196" s="10"/>
      <c r="C196" s="11">
        <v>4280</v>
      </c>
      <c r="D196" s="5" t="s">
        <v>73</v>
      </c>
      <c r="E196" s="32">
        <v>6300</v>
      </c>
    </row>
    <row r="197" spans="1:5" ht="22.5">
      <c r="A197" s="10"/>
      <c r="B197" s="10"/>
      <c r="C197" s="11">
        <v>4300</v>
      </c>
      <c r="D197" s="5" t="s">
        <v>170</v>
      </c>
      <c r="E197" s="32">
        <v>27700</v>
      </c>
    </row>
    <row r="198" spans="1:5" ht="12.75">
      <c r="A198" s="10"/>
      <c r="B198" s="10"/>
      <c r="C198" s="11">
        <v>4410</v>
      </c>
      <c r="D198" s="5" t="s">
        <v>69</v>
      </c>
      <c r="E198" s="32">
        <v>5250</v>
      </c>
    </row>
    <row r="199" spans="1:5" ht="12.75">
      <c r="A199" s="10"/>
      <c r="B199" s="10"/>
      <c r="C199" s="62">
        <v>4440</v>
      </c>
      <c r="D199" s="7" t="s">
        <v>105</v>
      </c>
      <c r="E199" s="44">
        <v>114550</v>
      </c>
    </row>
    <row r="200" spans="1:5" s="13" customFormat="1" ht="12.75">
      <c r="A200" s="78"/>
      <c r="B200" s="79">
        <v>80113</v>
      </c>
      <c r="C200" s="79"/>
      <c r="D200" s="93" t="s">
        <v>98</v>
      </c>
      <c r="E200" s="49">
        <v>685000</v>
      </c>
    </row>
    <row r="201" spans="1:5" ht="12.75">
      <c r="A201" s="10"/>
      <c r="B201" s="10"/>
      <c r="C201" s="10">
        <v>4300</v>
      </c>
      <c r="D201" s="4" t="s">
        <v>167</v>
      </c>
      <c r="E201" s="43">
        <v>685000</v>
      </c>
    </row>
    <row r="202" spans="1:5" ht="12.75">
      <c r="A202" s="78"/>
      <c r="B202" s="79">
        <v>80114</v>
      </c>
      <c r="C202" s="79"/>
      <c r="D202" s="93" t="s">
        <v>204</v>
      </c>
      <c r="E202" s="49">
        <f>SUM(E203,E204,E205,E206,E207,E208,E209,E210,E211,E212,E213,E214)</f>
        <v>509650</v>
      </c>
    </row>
    <row r="203" spans="1:5" ht="12.75">
      <c r="A203" s="10"/>
      <c r="B203" s="68"/>
      <c r="C203" s="68">
        <v>3020</v>
      </c>
      <c r="D203" s="6" t="s">
        <v>208</v>
      </c>
      <c r="E203" s="43">
        <v>800</v>
      </c>
    </row>
    <row r="204" spans="1:5" ht="12.75">
      <c r="A204" s="10"/>
      <c r="B204" s="68"/>
      <c r="C204" s="69">
        <v>4010</v>
      </c>
      <c r="D204" s="5" t="s">
        <v>60</v>
      </c>
      <c r="E204" s="44">
        <v>320500</v>
      </c>
    </row>
    <row r="205" spans="1:5" ht="12.75">
      <c r="A205" s="10"/>
      <c r="B205" s="68"/>
      <c r="C205" s="69">
        <v>4040</v>
      </c>
      <c r="D205" s="7" t="s">
        <v>171</v>
      </c>
      <c r="E205" s="44">
        <v>25000</v>
      </c>
    </row>
    <row r="206" spans="1:5" ht="12.75">
      <c r="A206" s="10"/>
      <c r="B206" s="68"/>
      <c r="C206" s="69">
        <v>4110</v>
      </c>
      <c r="D206" s="7" t="s">
        <v>110</v>
      </c>
      <c r="E206" s="44">
        <v>62200</v>
      </c>
    </row>
    <row r="207" spans="1:5" ht="12.75">
      <c r="A207" s="10"/>
      <c r="B207" s="68"/>
      <c r="C207" s="69">
        <v>4120</v>
      </c>
      <c r="D207" s="7" t="s">
        <v>42</v>
      </c>
      <c r="E207" s="44">
        <v>8500</v>
      </c>
    </row>
    <row r="208" spans="1:5" ht="16.5" customHeight="1">
      <c r="A208" s="10"/>
      <c r="B208" s="68"/>
      <c r="C208" s="69">
        <v>4210</v>
      </c>
      <c r="D208" s="7" t="s">
        <v>172</v>
      </c>
      <c r="E208" s="44">
        <v>28000</v>
      </c>
    </row>
    <row r="209" spans="1:5" ht="12.75">
      <c r="A209" s="10"/>
      <c r="B209" s="68"/>
      <c r="C209" s="11">
        <v>4270</v>
      </c>
      <c r="D209" s="5" t="s">
        <v>109</v>
      </c>
      <c r="E209" s="32">
        <v>14000</v>
      </c>
    </row>
    <row r="210" spans="1:5" ht="12.75">
      <c r="A210" s="10"/>
      <c r="B210" s="68"/>
      <c r="C210" s="68">
        <v>4280</v>
      </c>
      <c r="D210" s="4" t="s">
        <v>73</v>
      </c>
      <c r="E210" s="43">
        <v>750</v>
      </c>
    </row>
    <row r="211" spans="1:5" ht="22.5">
      <c r="A211" s="10"/>
      <c r="B211" s="68"/>
      <c r="C211" s="69">
        <v>4300</v>
      </c>
      <c r="D211" s="7" t="s">
        <v>170</v>
      </c>
      <c r="E211" s="44">
        <v>32000</v>
      </c>
    </row>
    <row r="212" spans="1:5" ht="12.75">
      <c r="A212" s="10"/>
      <c r="B212" s="68"/>
      <c r="C212" s="69">
        <v>4410</v>
      </c>
      <c r="D212" s="7" t="s">
        <v>69</v>
      </c>
      <c r="E212" s="44">
        <v>9000</v>
      </c>
    </row>
    <row r="213" spans="1:5" ht="12.75">
      <c r="A213" s="10"/>
      <c r="B213" s="68"/>
      <c r="C213" s="69">
        <v>4430</v>
      </c>
      <c r="D213" s="7" t="s">
        <v>104</v>
      </c>
      <c r="E213" s="44">
        <v>3000</v>
      </c>
    </row>
    <row r="214" spans="1:5" ht="12.75">
      <c r="A214" s="63"/>
      <c r="B214" s="125"/>
      <c r="C214" s="126">
        <v>4440</v>
      </c>
      <c r="D214" s="37" t="s">
        <v>105</v>
      </c>
      <c r="E214" s="40">
        <v>5900</v>
      </c>
    </row>
    <row r="215" spans="1:5" ht="20.25" customHeight="1">
      <c r="A215" s="128"/>
      <c r="B215" s="128"/>
      <c r="C215" s="128"/>
      <c r="D215" s="129"/>
      <c r="E215" s="130"/>
    </row>
    <row r="216" spans="1:5" ht="10.5" customHeight="1">
      <c r="A216" s="131"/>
      <c r="B216" s="131"/>
      <c r="C216" s="131"/>
      <c r="D216" s="132"/>
      <c r="E216" s="133"/>
    </row>
    <row r="217" spans="1:5" ht="11.25" customHeight="1">
      <c r="A217" s="131"/>
      <c r="B217" s="131"/>
      <c r="C217" s="131"/>
      <c r="D217" s="132"/>
      <c r="E217" s="133"/>
    </row>
    <row r="218" spans="1:5" ht="10.5" customHeight="1">
      <c r="A218" s="131"/>
      <c r="B218" s="131"/>
      <c r="C218" s="131"/>
      <c r="D218" s="132"/>
      <c r="E218" s="133"/>
    </row>
    <row r="219" spans="1:5" ht="11.25" customHeight="1" thickBot="1">
      <c r="A219" s="8">
        <v>1</v>
      </c>
      <c r="B219" s="8">
        <v>2</v>
      </c>
      <c r="C219" s="8">
        <v>3</v>
      </c>
      <c r="D219" s="8">
        <v>4</v>
      </c>
      <c r="E219" s="41">
        <v>5</v>
      </c>
    </row>
    <row r="220" spans="1:5" ht="11.25" customHeight="1" thickTop="1">
      <c r="A220" s="112"/>
      <c r="B220" s="105">
        <v>80146</v>
      </c>
      <c r="C220" s="112"/>
      <c r="D220" s="121" t="s">
        <v>99</v>
      </c>
      <c r="E220" s="106">
        <f>SUM(E221:E226)</f>
        <v>69228</v>
      </c>
    </row>
    <row r="221" spans="1:5" ht="11.25" customHeight="1">
      <c r="A221" s="116"/>
      <c r="B221" s="117"/>
      <c r="C221" s="107">
        <v>4010</v>
      </c>
      <c r="D221" s="104" t="s">
        <v>60</v>
      </c>
      <c r="E221" s="113">
        <v>35000</v>
      </c>
    </row>
    <row r="222" spans="1:5" ht="11.25" customHeight="1">
      <c r="A222" s="116"/>
      <c r="B222" s="117"/>
      <c r="C222" s="107">
        <v>4110</v>
      </c>
      <c r="D222" s="104" t="s">
        <v>122</v>
      </c>
      <c r="E222" s="113">
        <v>6300</v>
      </c>
    </row>
    <row r="223" spans="1:5" ht="11.25" customHeight="1">
      <c r="A223" s="116"/>
      <c r="B223" s="117"/>
      <c r="C223" s="107">
        <v>4120</v>
      </c>
      <c r="D223" s="104" t="s">
        <v>42</v>
      </c>
      <c r="E223" s="113">
        <v>860</v>
      </c>
    </row>
    <row r="224" spans="1:5" ht="11.25" customHeight="1">
      <c r="A224" s="10"/>
      <c r="B224" s="10"/>
      <c r="C224" s="122">
        <v>4210</v>
      </c>
      <c r="D224" s="6" t="s">
        <v>67</v>
      </c>
      <c r="E224" s="42">
        <v>2000</v>
      </c>
    </row>
    <row r="225" spans="1:5" ht="11.25" customHeight="1">
      <c r="A225" s="10"/>
      <c r="B225" s="10"/>
      <c r="C225" s="123">
        <v>4300</v>
      </c>
      <c r="D225" s="5" t="s">
        <v>173</v>
      </c>
      <c r="E225" s="32">
        <v>21992</v>
      </c>
    </row>
    <row r="226" spans="1:5" ht="11.25" customHeight="1">
      <c r="A226" s="10"/>
      <c r="B226" s="10"/>
      <c r="C226" s="124">
        <v>4410</v>
      </c>
      <c r="D226" s="7" t="s">
        <v>69</v>
      </c>
      <c r="E226" s="44">
        <v>3076</v>
      </c>
    </row>
    <row r="227" spans="1:5" s="14" customFormat="1" ht="22.5" customHeight="1">
      <c r="A227" s="89">
        <v>851</v>
      </c>
      <c r="B227" s="85"/>
      <c r="C227" s="90"/>
      <c r="D227" s="86" t="s">
        <v>111</v>
      </c>
      <c r="E227" s="87">
        <f>E228</f>
        <v>215000</v>
      </c>
    </row>
    <row r="228" spans="1:5" s="14" customFormat="1" ht="13.5" customHeight="1">
      <c r="A228" s="78"/>
      <c r="B228" s="79">
        <v>85154</v>
      </c>
      <c r="C228" s="79"/>
      <c r="D228" s="93" t="s">
        <v>112</v>
      </c>
      <c r="E228" s="49">
        <f>SUM(E234,E233,E232,E231,E230,E229)</f>
        <v>215000</v>
      </c>
    </row>
    <row r="229" spans="1:5" ht="33.75">
      <c r="A229" s="10"/>
      <c r="B229" s="10"/>
      <c r="C229" s="59">
        <v>2830</v>
      </c>
      <c r="D229" s="6" t="s">
        <v>168</v>
      </c>
      <c r="E229" s="42">
        <v>10000</v>
      </c>
    </row>
    <row r="230" spans="1:5" ht="12.75">
      <c r="A230" s="10"/>
      <c r="B230" s="10"/>
      <c r="C230" s="59">
        <v>4110</v>
      </c>
      <c r="D230" s="6" t="s">
        <v>110</v>
      </c>
      <c r="E230" s="42">
        <v>3000</v>
      </c>
    </row>
    <row r="231" spans="1:5" ht="12.75">
      <c r="A231" s="10"/>
      <c r="B231" s="10"/>
      <c r="C231" s="59">
        <v>4120</v>
      </c>
      <c r="D231" s="6" t="s">
        <v>42</v>
      </c>
      <c r="E231" s="42">
        <v>1000</v>
      </c>
    </row>
    <row r="232" spans="1:5" ht="12.75">
      <c r="A232" s="10"/>
      <c r="B232" s="10"/>
      <c r="C232" s="59">
        <v>4210</v>
      </c>
      <c r="D232" s="6" t="s">
        <v>43</v>
      </c>
      <c r="E232" s="42">
        <v>40000</v>
      </c>
    </row>
    <row r="233" spans="1:5" ht="33.75">
      <c r="A233" s="10"/>
      <c r="B233" s="10"/>
      <c r="C233" s="11">
        <v>4300</v>
      </c>
      <c r="D233" s="5" t="s">
        <v>113</v>
      </c>
      <c r="E233" s="32">
        <v>160000</v>
      </c>
    </row>
    <row r="234" spans="1:5" ht="12.75">
      <c r="A234" s="10"/>
      <c r="B234" s="10"/>
      <c r="C234" s="11">
        <v>4410</v>
      </c>
      <c r="D234" s="5" t="s">
        <v>114</v>
      </c>
      <c r="E234" s="32">
        <v>1000</v>
      </c>
    </row>
    <row r="235" spans="1:5" s="14" customFormat="1" ht="22.5" customHeight="1">
      <c r="A235" s="89">
        <v>852</v>
      </c>
      <c r="B235" s="85"/>
      <c r="C235" s="90"/>
      <c r="D235" s="86" t="s">
        <v>174</v>
      </c>
      <c r="E235" s="87">
        <f>SUM(E236,E238,E241,E244,E246,E261,E259)</f>
        <v>1365209</v>
      </c>
    </row>
    <row r="236" spans="1:5" s="14" customFormat="1" ht="14.25" customHeight="1">
      <c r="A236" s="78"/>
      <c r="B236" s="79">
        <v>85213</v>
      </c>
      <c r="C236" s="79"/>
      <c r="D236" s="93" t="s">
        <v>115</v>
      </c>
      <c r="E236" s="49">
        <v>7000</v>
      </c>
    </row>
    <row r="237" spans="1:5" ht="12.75">
      <c r="A237" s="10"/>
      <c r="B237" s="10"/>
      <c r="C237" s="10">
        <v>4130</v>
      </c>
      <c r="D237" s="4" t="s">
        <v>189</v>
      </c>
      <c r="E237" s="43">
        <v>7000</v>
      </c>
    </row>
    <row r="238" spans="1:6" s="13" customFormat="1" ht="21" customHeight="1">
      <c r="A238" s="78"/>
      <c r="B238" s="79">
        <v>85214</v>
      </c>
      <c r="C238" s="79"/>
      <c r="D238" s="93" t="s">
        <v>116</v>
      </c>
      <c r="E238" s="49">
        <f>SUM(E240,E239)</f>
        <v>618000</v>
      </c>
      <c r="F238" s="53"/>
    </row>
    <row r="239" spans="1:5" ht="12.75">
      <c r="A239" s="10"/>
      <c r="B239" s="10"/>
      <c r="C239" s="59">
        <v>3110</v>
      </c>
      <c r="D239" s="6" t="s">
        <v>190</v>
      </c>
      <c r="E239" s="42">
        <v>598000</v>
      </c>
    </row>
    <row r="240" spans="1:5" ht="22.5">
      <c r="A240" s="10"/>
      <c r="B240" s="10"/>
      <c r="C240" s="62">
        <v>4110</v>
      </c>
      <c r="D240" s="7" t="s">
        <v>191</v>
      </c>
      <c r="E240" s="44">
        <v>20000</v>
      </c>
    </row>
    <row r="241" spans="1:5" s="13" customFormat="1" ht="12.75">
      <c r="A241" s="78"/>
      <c r="B241" s="79">
        <v>85215</v>
      </c>
      <c r="C241" s="79"/>
      <c r="D241" s="93" t="s">
        <v>117</v>
      </c>
      <c r="E241" s="49">
        <f>SUM(E243,E242)</f>
        <v>161600</v>
      </c>
    </row>
    <row r="242" spans="1:5" ht="12.75">
      <c r="A242" s="10"/>
      <c r="B242" s="10"/>
      <c r="C242" s="59">
        <v>3110</v>
      </c>
      <c r="D242" s="6" t="s">
        <v>119</v>
      </c>
      <c r="E242" s="42">
        <v>160000</v>
      </c>
    </row>
    <row r="243" spans="1:5" ht="12.75">
      <c r="A243" s="10"/>
      <c r="B243" s="10"/>
      <c r="C243" s="62">
        <v>4300</v>
      </c>
      <c r="D243" s="7" t="s">
        <v>57</v>
      </c>
      <c r="E243" s="44">
        <v>1600</v>
      </c>
    </row>
    <row r="244" spans="1:5" s="13" customFormat="1" ht="12.75">
      <c r="A244" s="78"/>
      <c r="B244" s="79">
        <v>85216</v>
      </c>
      <c r="C244" s="79"/>
      <c r="D244" s="93" t="s">
        <v>118</v>
      </c>
      <c r="E244" s="49">
        <v>6000</v>
      </c>
    </row>
    <row r="245" spans="1:5" ht="12.75">
      <c r="A245" s="10"/>
      <c r="B245" s="10"/>
      <c r="C245" s="10">
        <v>3110</v>
      </c>
      <c r="D245" s="4" t="s">
        <v>120</v>
      </c>
      <c r="E245" s="43">
        <v>6000</v>
      </c>
    </row>
    <row r="246" spans="1:5" s="13" customFormat="1" ht="12.75">
      <c r="A246" s="78"/>
      <c r="B246" s="79">
        <v>85219</v>
      </c>
      <c r="C246" s="79"/>
      <c r="D246" s="93" t="s">
        <v>20</v>
      </c>
      <c r="E246" s="49">
        <f>SUM(E258,E257,E256,E255,E254,E253,E252,E251,E250,E249,E248,E247)</f>
        <v>470609</v>
      </c>
    </row>
    <row r="247" spans="1:5" ht="12.75">
      <c r="A247" s="10"/>
      <c r="B247" s="10"/>
      <c r="C247" s="59">
        <v>3020</v>
      </c>
      <c r="D247" s="6" t="s">
        <v>70</v>
      </c>
      <c r="E247" s="42">
        <v>2500</v>
      </c>
    </row>
    <row r="248" spans="1:5" ht="12.75">
      <c r="A248" s="10"/>
      <c r="B248" s="10"/>
      <c r="C248" s="11">
        <v>4010</v>
      </c>
      <c r="D248" s="5" t="s">
        <v>60</v>
      </c>
      <c r="E248" s="32">
        <v>275000</v>
      </c>
    </row>
    <row r="249" spans="1:5" ht="12.75">
      <c r="A249" s="10"/>
      <c r="B249" s="10"/>
      <c r="C249" s="11">
        <v>4040</v>
      </c>
      <c r="D249" s="5" t="s">
        <v>61</v>
      </c>
      <c r="E249" s="32">
        <v>19800</v>
      </c>
    </row>
    <row r="250" spans="1:5" ht="12.75">
      <c r="A250" s="10"/>
      <c r="B250" s="10"/>
      <c r="C250" s="11">
        <v>4110</v>
      </c>
      <c r="D250" s="5" t="s">
        <v>122</v>
      </c>
      <c r="E250" s="32">
        <v>52000</v>
      </c>
    </row>
    <row r="251" spans="1:5" ht="12.75">
      <c r="A251" s="10"/>
      <c r="B251" s="10"/>
      <c r="C251" s="11">
        <v>4120</v>
      </c>
      <c r="D251" s="5" t="s">
        <v>42</v>
      </c>
      <c r="E251" s="32">
        <v>7100</v>
      </c>
    </row>
    <row r="252" spans="1:5" ht="22.5">
      <c r="A252" s="10"/>
      <c r="B252" s="10"/>
      <c r="C252" s="59">
        <v>4210</v>
      </c>
      <c r="D252" s="6" t="s">
        <v>123</v>
      </c>
      <c r="E252" s="42">
        <v>37759</v>
      </c>
    </row>
    <row r="253" spans="1:5" ht="12.75">
      <c r="A253" s="10"/>
      <c r="B253" s="10"/>
      <c r="C253" s="11">
        <v>4270</v>
      </c>
      <c r="D253" s="5" t="s">
        <v>90</v>
      </c>
      <c r="E253" s="42">
        <v>8800</v>
      </c>
    </row>
    <row r="254" spans="1:5" ht="12.75">
      <c r="A254" s="10"/>
      <c r="B254" s="10"/>
      <c r="C254" s="11">
        <v>4280</v>
      </c>
      <c r="D254" s="5" t="s">
        <v>73</v>
      </c>
      <c r="E254" s="32">
        <v>450</v>
      </c>
    </row>
    <row r="255" spans="1:5" ht="12.75">
      <c r="A255" s="10"/>
      <c r="B255" s="10"/>
      <c r="C255" s="11">
        <v>4300</v>
      </c>
      <c r="D255" s="5" t="s">
        <v>124</v>
      </c>
      <c r="E255" s="32">
        <v>50000</v>
      </c>
    </row>
    <row r="256" spans="1:5" ht="12.75">
      <c r="A256" s="10"/>
      <c r="B256" s="10"/>
      <c r="C256" s="11">
        <v>4410</v>
      </c>
      <c r="D256" s="5" t="s">
        <v>114</v>
      </c>
      <c r="E256" s="32">
        <v>7000</v>
      </c>
    </row>
    <row r="257" spans="1:5" ht="12.75">
      <c r="A257" s="10"/>
      <c r="B257" s="10"/>
      <c r="C257" s="11">
        <v>4430</v>
      </c>
      <c r="D257" s="5" t="s">
        <v>125</v>
      </c>
      <c r="E257" s="32">
        <v>3000</v>
      </c>
    </row>
    <row r="258" spans="1:5" ht="12.75">
      <c r="A258" s="10"/>
      <c r="B258" s="10"/>
      <c r="C258" s="62">
        <v>4440</v>
      </c>
      <c r="D258" s="7" t="s">
        <v>105</v>
      </c>
      <c r="E258" s="44">
        <v>7200</v>
      </c>
    </row>
    <row r="259" spans="1:5" ht="12.75">
      <c r="A259" s="78"/>
      <c r="B259" s="79">
        <v>85228</v>
      </c>
      <c r="C259" s="79"/>
      <c r="D259" s="93" t="s">
        <v>216</v>
      </c>
      <c r="E259" s="49">
        <v>20000</v>
      </c>
    </row>
    <row r="260" spans="1:5" ht="34.5" customHeight="1">
      <c r="A260" s="10"/>
      <c r="B260" s="10"/>
      <c r="C260" s="62">
        <v>2830</v>
      </c>
      <c r="D260" s="7" t="s">
        <v>217</v>
      </c>
      <c r="E260" s="44">
        <v>20000</v>
      </c>
    </row>
    <row r="261" spans="1:5" ht="12.75">
      <c r="A261" s="78"/>
      <c r="B261" s="79">
        <v>85295</v>
      </c>
      <c r="C261" s="79"/>
      <c r="D261" s="93" t="s">
        <v>6</v>
      </c>
      <c r="E261" s="49">
        <v>82000</v>
      </c>
    </row>
    <row r="262" spans="1:5" ht="12.75">
      <c r="A262" s="10"/>
      <c r="B262" s="10"/>
      <c r="C262" s="10">
        <v>3110</v>
      </c>
      <c r="D262" s="4" t="s">
        <v>121</v>
      </c>
      <c r="E262" s="42">
        <v>82000</v>
      </c>
    </row>
    <row r="263" spans="1:5" s="14" customFormat="1" ht="22.5" customHeight="1">
      <c r="A263" s="89">
        <v>854</v>
      </c>
      <c r="B263" s="85"/>
      <c r="C263" s="90"/>
      <c r="D263" s="86" t="s">
        <v>135</v>
      </c>
      <c r="E263" s="87">
        <f>SUM(E264,E281,E283)</f>
        <v>531885</v>
      </c>
    </row>
    <row r="264" spans="1:5" s="14" customFormat="1" ht="13.5" customHeight="1">
      <c r="A264" s="78"/>
      <c r="B264" s="79">
        <v>85401</v>
      </c>
      <c r="C264" s="79"/>
      <c r="D264" s="93" t="s">
        <v>126</v>
      </c>
      <c r="E264" s="49">
        <f>SUM(E265:E270,E276:E280)</f>
        <v>438555</v>
      </c>
    </row>
    <row r="265" spans="1:5" ht="22.5">
      <c r="A265" s="62"/>
      <c r="B265" s="62"/>
      <c r="C265" s="11">
        <v>3020</v>
      </c>
      <c r="D265" s="5" t="s">
        <v>127</v>
      </c>
      <c r="E265" s="32">
        <v>20805</v>
      </c>
    </row>
    <row r="266" spans="1:5" ht="12.75">
      <c r="A266" s="10"/>
      <c r="B266" s="10"/>
      <c r="C266" s="59">
        <v>4010</v>
      </c>
      <c r="D266" s="6" t="s">
        <v>60</v>
      </c>
      <c r="E266" s="42">
        <v>284000</v>
      </c>
    </row>
    <row r="267" spans="1:5" ht="12.75">
      <c r="A267" s="10"/>
      <c r="B267" s="10"/>
      <c r="C267" s="59">
        <v>4040</v>
      </c>
      <c r="D267" s="6" t="s">
        <v>61</v>
      </c>
      <c r="E267" s="42">
        <v>21800</v>
      </c>
    </row>
    <row r="268" spans="1:5" ht="12.75">
      <c r="A268" s="10"/>
      <c r="B268" s="10"/>
      <c r="C268" s="11">
        <v>4110</v>
      </c>
      <c r="D268" s="5" t="s">
        <v>122</v>
      </c>
      <c r="E268" s="32">
        <v>55000</v>
      </c>
    </row>
    <row r="269" spans="1:5" ht="12.75">
      <c r="A269" s="10"/>
      <c r="B269" s="10"/>
      <c r="C269" s="59">
        <v>4120</v>
      </c>
      <c r="D269" s="6" t="s">
        <v>42</v>
      </c>
      <c r="E269" s="42">
        <v>7600</v>
      </c>
    </row>
    <row r="270" spans="1:5" ht="12.75">
      <c r="A270" s="63"/>
      <c r="B270" s="63"/>
      <c r="C270" s="67">
        <v>4210</v>
      </c>
      <c r="D270" s="37" t="s">
        <v>128</v>
      </c>
      <c r="E270" s="40">
        <v>12100</v>
      </c>
    </row>
    <row r="273" ht="18" customHeight="1"/>
    <row r="274" ht="12" customHeight="1"/>
    <row r="275" spans="1:5" ht="9" customHeight="1" thickBot="1">
      <c r="A275" s="8">
        <v>1</v>
      </c>
      <c r="B275" s="8">
        <v>2</v>
      </c>
      <c r="C275" s="8">
        <v>3</v>
      </c>
      <c r="D275" s="8">
        <v>4</v>
      </c>
      <c r="E275" s="41">
        <v>5</v>
      </c>
    </row>
    <row r="276" spans="1:5" ht="12" customHeight="1" thickTop="1">
      <c r="A276" s="10"/>
      <c r="B276" s="10"/>
      <c r="C276" s="10">
        <v>4240</v>
      </c>
      <c r="D276" s="6" t="s">
        <v>102</v>
      </c>
      <c r="E276" s="42">
        <v>8400</v>
      </c>
    </row>
    <row r="277" spans="1:5" ht="12.75">
      <c r="A277" s="10"/>
      <c r="B277" s="10"/>
      <c r="C277" s="59">
        <v>4280</v>
      </c>
      <c r="D277" s="6" t="s">
        <v>73</v>
      </c>
      <c r="E277" s="42">
        <v>2100</v>
      </c>
    </row>
    <row r="278" spans="1:5" ht="12.75">
      <c r="A278" s="10"/>
      <c r="B278" s="10"/>
      <c r="C278" s="11">
        <v>4300</v>
      </c>
      <c r="D278" s="5" t="s">
        <v>129</v>
      </c>
      <c r="E278" s="32">
        <v>8450</v>
      </c>
    </row>
    <row r="279" spans="1:5" ht="12.75">
      <c r="A279" s="10"/>
      <c r="B279" s="10"/>
      <c r="C279" s="11">
        <v>4410</v>
      </c>
      <c r="D279" s="5" t="s">
        <v>69</v>
      </c>
      <c r="E279" s="32">
        <v>2200</v>
      </c>
    </row>
    <row r="280" spans="1:5" ht="12.75">
      <c r="A280" s="10"/>
      <c r="B280" s="10"/>
      <c r="C280" s="62">
        <v>4440</v>
      </c>
      <c r="D280" s="7" t="s">
        <v>105</v>
      </c>
      <c r="E280" s="44">
        <v>16100</v>
      </c>
    </row>
    <row r="281" spans="1:5" s="13" customFormat="1" ht="12.75">
      <c r="A281" s="78"/>
      <c r="B281" s="79">
        <v>85407</v>
      </c>
      <c r="C281" s="79"/>
      <c r="D281" s="93" t="s">
        <v>131</v>
      </c>
      <c r="E281" s="49">
        <v>40730</v>
      </c>
    </row>
    <row r="282" spans="1:5" ht="40.5" customHeight="1">
      <c r="A282" s="10"/>
      <c r="B282" s="10"/>
      <c r="C282" s="10">
        <v>2830</v>
      </c>
      <c r="D282" s="4" t="s">
        <v>133</v>
      </c>
      <c r="E282" s="43">
        <v>40730</v>
      </c>
    </row>
    <row r="283" spans="1:5" s="13" customFormat="1" ht="12.75">
      <c r="A283" s="78"/>
      <c r="B283" s="79">
        <v>85415</v>
      </c>
      <c r="C283" s="79"/>
      <c r="D283" s="93" t="s">
        <v>132</v>
      </c>
      <c r="E283" s="49">
        <v>52600</v>
      </c>
    </row>
    <row r="284" spans="1:5" ht="12.75">
      <c r="A284" s="10"/>
      <c r="B284" s="10"/>
      <c r="C284" s="10">
        <v>3240</v>
      </c>
      <c r="D284" s="4" t="s">
        <v>134</v>
      </c>
      <c r="E284" s="42">
        <v>52600</v>
      </c>
    </row>
    <row r="285" spans="1:5" s="14" customFormat="1" ht="22.5" customHeight="1">
      <c r="A285" s="89">
        <v>900</v>
      </c>
      <c r="B285" s="85"/>
      <c r="C285" s="90"/>
      <c r="D285" s="86" t="s">
        <v>21</v>
      </c>
      <c r="E285" s="87">
        <f>SUM(E286,E289,E293)</f>
        <v>1440000</v>
      </c>
    </row>
    <row r="286" spans="1:5" s="14" customFormat="1" ht="15.75" customHeight="1">
      <c r="A286" s="78"/>
      <c r="B286" s="79">
        <v>90003</v>
      </c>
      <c r="C286" s="79"/>
      <c r="D286" s="93" t="s">
        <v>136</v>
      </c>
      <c r="E286" s="49">
        <f>SUM(E288,E287)</f>
        <v>40000</v>
      </c>
    </row>
    <row r="287" spans="1:5" ht="12.75">
      <c r="A287" s="10"/>
      <c r="B287" s="10"/>
      <c r="C287" s="59">
        <v>4210</v>
      </c>
      <c r="D287" s="6" t="s">
        <v>130</v>
      </c>
      <c r="E287" s="42">
        <v>10000</v>
      </c>
    </row>
    <row r="288" spans="1:5" ht="22.5">
      <c r="A288" s="10"/>
      <c r="B288" s="10"/>
      <c r="C288" s="62">
        <v>4300</v>
      </c>
      <c r="D288" s="7" t="s">
        <v>137</v>
      </c>
      <c r="E288" s="44">
        <v>30000</v>
      </c>
    </row>
    <row r="289" spans="1:5" s="13" customFormat="1" ht="12.75">
      <c r="A289" s="78"/>
      <c r="B289" s="79">
        <v>90015</v>
      </c>
      <c r="C289" s="79"/>
      <c r="D289" s="93" t="s">
        <v>22</v>
      </c>
      <c r="E289" s="49">
        <f>SUM(E291,E290,E292)</f>
        <v>1300000</v>
      </c>
    </row>
    <row r="290" spans="1:5" ht="12.75">
      <c r="A290" s="10"/>
      <c r="B290" s="10"/>
      <c r="C290" s="59">
        <v>4260</v>
      </c>
      <c r="D290" s="6" t="s">
        <v>103</v>
      </c>
      <c r="E290" s="42">
        <v>320000</v>
      </c>
    </row>
    <row r="291" spans="1:5" ht="12.75">
      <c r="A291" s="10"/>
      <c r="B291" s="10"/>
      <c r="C291" s="59">
        <v>4270</v>
      </c>
      <c r="D291" s="6" t="s">
        <v>138</v>
      </c>
      <c r="E291" s="42">
        <v>300000</v>
      </c>
    </row>
    <row r="292" spans="1:5" ht="12.75">
      <c r="A292" s="10"/>
      <c r="B292" s="10"/>
      <c r="C292" s="59">
        <v>6050</v>
      </c>
      <c r="D292" s="6" t="s">
        <v>209</v>
      </c>
      <c r="E292" s="42">
        <v>680000</v>
      </c>
    </row>
    <row r="293" spans="1:5" s="13" customFormat="1" ht="12.75">
      <c r="A293" s="78"/>
      <c r="B293" s="79">
        <v>90017</v>
      </c>
      <c r="C293" s="79"/>
      <c r="D293" s="93" t="s">
        <v>154</v>
      </c>
      <c r="E293" s="49">
        <v>100000</v>
      </c>
    </row>
    <row r="294" spans="1:5" ht="12.75">
      <c r="A294" s="10"/>
      <c r="B294" s="10"/>
      <c r="C294" s="10">
        <v>2650</v>
      </c>
      <c r="D294" s="4" t="s">
        <v>155</v>
      </c>
      <c r="E294" s="42">
        <v>100000</v>
      </c>
    </row>
    <row r="295" spans="1:5" s="14" customFormat="1" ht="22.5" customHeight="1">
      <c r="A295" s="89">
        <v>921</v>
      </c>
      <c r="B295" s="85"/>
      <c r="C295" s="90"/>
      <c r="D295" s="86" t="s">
        <v>139</v>
      </c>
      <c r="E295" s="87">
        <f>SUM(E296,E298)</f>
        <v>812924</v>
      </c>
    </row>
    <row r="296" spans="1:5" s="14" customFormat="1" ht="14.25" customHeight="1">
      <c r="A296" s="78"/>
      <c r="B296" s="79">
        <v>92109</v>
      </c>
      <c r="C296" s="79"/>
      <c r="D296" s="93" t="s">
        <v>140</v>
      </c>
      <c r="E296" s="49">
        <v>450414</v>
      </c>
    </row>
    <row r="297" spans="1:5" ht="12.75">
      <c r="A297" s="11"/>
      <c r="B297" s="11"/>
      <c r="C297" s="11">
        <v>2550</v>
      </c>
      <c r="D297" s="5" t="s">
        <v>192</v>
      </c>
      <c r="E297" s="32">
        <v>450414</v>
      </c>
    </row>
    <row r="298" spans="1:5" s="13" customFormat="1" ht="12.75">
      <c r="A298" s="112"/>
      <c r="B298" s="105">
        <v>92116</v>
      </c>
      <c r="C298" s="105"/>
      <c r="D298" s="77" t="s">
        <v>156</v>
      </c>
      <c r="E298" s="106">
        <f>E299</f>
        <v>362510</v>
      </c>
    </row>
    <row r="299" spans="1:5" ht="12.75">
      <c r="A299" s="10"/>
      <c r="B299" s="10"/>
      <c r="C299" s="62">
        <v>2550</v>
      </c>
      <c r="D299" s="7" t="s">
        <v>192</v>
      </c>
      <c r="E299" s="32">
        <v>362510</v>
      </c>
    </row>
    <row r="300" spans="1:5" s="14" customFormat="1" ht="22.5" customHeight="1">
      <c r="A300" s="89">
        <v>926</v>
      </c>
      <c r="B300" s="85"/>
      <c r="C300" s="90"/>
      <c r="D300" s="86" t="s">
        <v>141</v>
      </c>
      <c r="E300" s="87">
        <f>SUM(E301)</f>
        <v>319500</v>
      </c>
    </row>
    <row r="301" spans="1:5" s="14" customFormat="1" ht="14.25" customHeight="1">
      <c r="A301" s="78"/>
      <c r="B301" s="79">
        <v>92605</v>
      </c>
      <c r="C301" s="79"/>
      <c r="D301" s="93" t="s">
        <v>142</v>
      </c>
      <c r="E301" s="49">
        <f>SUM(E302:E310)</f>
        <v>319500</v>
      </c>
    </row>
    <row r="302" spans="1:5" s="14" customFormat="1" ht="14.25" customHeight="1">
      <c r="A302" s="10"/>
      <c r="B302" s="10"/>
      <c r="C302" s="59">
        <v>3020</v>
      </c>
      <c r="D302" s="6" t="s">
        <v>175</v>
      </c>
      <c r="E302" s="42">
        <v>800</v>
      </c>
    </row>
    <row r="303" spans="1:5" s="14" customFormat="1" ht="12.75" customHeight="1">
      <c r="A303" s="10"/>
      <c r="B303" s="10"/>
      <c r="C303" s="11">
        <v>4010</v>
      </c>
      <c r="D303" s="5" t="s">
        <v>60</v>
      </c>
      <c r="E303" s="32">
        <v>90000</v>
      </c>
    </row>
    <row r="304" spans="1:5" s="14" customFormat="1" ht="13.5" customHeight="1">
      <c r="A304" s="10"/>
      <c r="B304" s="10"/>
      <c r="C304" s="59">
        <v>4110</v>
      </c>
      <c r="D304" s="6" t="s">
        <v>205</v>
      </c>
      <c r="E304" s="42">
        <v>16100</v>
      </c>
    </row>
    <row r="305" spans="1:5" s="14" customFormat="1" ht="14.25" customHeight="1">
      <c r="A305" s="10"/>
      <c r="B305" s="10"/>
      <c r="C305" s="59">
        <v>4120</v>
      </c>
      <c r="D305" s="6" t="s">
        <v>42</v>
      </c>
      <c r="E305" s="42">
        <v>2200</v>
      </c>
    </row>
    <row r="306" spans="1:5" ht="12.75">
      <c r="A306" s="10"/>
      <c r="B306" s="10"/>
      <c r="C306" s="59">
        <v>4210</v>
      </c>
      <c r="D306" s="6" t="s">
        <v>130</v>
      </c>
      <c r="E306" s="42">
        <v>86500</v>
      </c>
    </row>
    <row r="307" spans="1:5" ht="12.75">
      <c r="A307" s="10"/>
      <c r="B307" s="10"/>
      <c r="C307" s="59">
        <v>4270</v>
      </c>
      <c r="D307" s="6" t="s">
        <v>109</v>
      </c>
      <c r="E307" s="42">
        <v>40000</v>
      </c>
    </row>
    <row r="308" spans="1:5" ht="12.75">
      <c r="A308" s="10"/>
      <c r="B308" s="10"/>
      <c r="C308" s="11">
        <v>4300</v>
      </c>
      <c r="D308" s="5" t="s">
        <v>57</v>
      </c>
      <c r="E308" s="32">
        <v>78500</v>
      </c>
    </row>
    <row r="309" spans="1:5" ht="12.75">
      <c r="A309" s="10"/>
      <c r="B309" s="10"/>
      <c r="C309" s="11">
        <v>4410</v>
      </c>
      <c r="D309" s="5" t="s">
        <v>176</v>
      </c>
      <c r="E309" s="44">
        <v>3000</v>
      </c>
    </row>
    <row r="310" spans="1:5" ht="12.75">
      <c r="A310" s="63"/>
      <c r="B310" s="63"/>
      <c r="C310" s="67">
        <v>4440</v>
      </c>
      <c r="D310" s="37" t="s">
        <v>177</v>
      </c>
      <c r="E310" s="40">
        <v>2400</v>
      </c>
    </row>
    <row r="311" spans="1:5" ht="12.75">
      <c r="A311" s="70"/>
      <c r="B311" s="70"/>
      <c r="C311" s="70"/>
      <c r="E311" s="47"/>
    </row>
    <row r="312" spans="1:5" s="14" customFormat="1" ht="22.5" customHeight="1">
      <c r="A312" s="19"/>
      <c r="B312" s="21"/>
      <c r="C312" s="20"/>
      <c r="D312" s="22" t="s">
        <v>143</v>
      </c>
      <c r="E312" s="46">
        <f>SUM(E300,E295,E285,E263,E235,E227,E141,E135,E130,E125,E103,E98,E62,E49,E39,E29,E26,E19)</f>
        <v>56594991</v>
      </c>
    </row>
    <row r="313" spans="1:5" ht="12.75">
      <c r="A313" s="71"/>
      <c r="B313" s="71"/>
      <c r="C313" s="71">
        <v>992</v>
      </c>
      <c r="D313" s="9" t="s">
        <v>200</v>
      </c>
      <c r="E313" s="48">
        <v>3733933</v>
      </c>
    </row>
    <row r="314" spans="1:5" s="14" customFormat="1" ht="22.5" customHeight="1">
      <c r="A314" s="19"/>
      <c r="B314" s="21"/>
      <c r="C314" s="20"/>
      <c r="D314" s="22" t="s">
        <v>144</v>
      </c>
      <c r="E314" s="46">
        <v>3733933</v>
      </c>
    </row>
    <row r="315" spans="1:5" ht="12.75">
      <c r="A315" s="70"/>
      <c r="B315" s="70"/>
      <c r="C315" s="70"/>
      <c r="E315" s="47"/>
    </row>
    <row r="316" spans="1:5" s="14" customFormat="1" ht="22.5" customHeight="1">
      <c r="A316" s="19"/>
      <c r="B316" s="21"/>
      <c r="C316" s="20"/>
      <c r="D316" s="22" t="s">
        <v>145</v>
      </c>
      <c r="E316" s="46">
        <f>SUM(E312,E314)</f>
        <v>60328924</v>
      </c>
    </row>
    <row r="317" spans="1:5" ht="12.75">
      <c r="A317" s="70"/>
      <c r="B317" s="70"/>
      <c r="C317" s="70"/>
      <c r="E317" s="47"/>
    </row>
    <row r="318" spans="1:5" ht="12.75">
      <c r="A318" s="70"/>
      <c r="B318" s="70"/>
      <c r="C318" s="70"/>
      <c r="E318" s="47"/>
    </row>
    <row r="319" spans="1:5" ht="12.75">
      <c r="A319" s="70"/>
      <c r="B319" s="70"/>
      <c r="C319" s="70"/>
      <c r="E319" s="47"/>
    </row>
    <row r="320" ht="12.75">
      <c r="E320" s="47"/>
    </row>
    <row r="321" ht="12.75">
      <c r="E321" s="47"/>
    </row>
    <row r="322" ht="12.75">
      <c r="E322" s="47"/>
    </row>
    <row r="323" ht="12.75">
      <c r="E323" s="47"/>
    </row>
    <row r="324" ht="12.75">
      <c r="E324" s="47"/>
    </row>
    <row r="325" ht="12.75">
      <c r="E325" s="47"/>
    </row>
    <row r="326" ht="12.75">
      <c r="E326" s="47"/>
    </row>
    <row r="327" ht="12.75">
      <c r="E327" s="47"/>
    </row>
    <row r="328" ht="12.75">
      <c r="E328" s="47"/>
    </row>
  </sheetData>
  <mergeCells count="8">
    <mergeCell ref="D1:E1"/>
    <mergeCell ref="D4:E4"/>
    <mergeCell ref="D5:E5"/>
    <mergeCell ref="D3:E3"/>
    <mergeCell ref="A16:C16"/>
    <mergeCell ref="D16:D17"/>
    <mergeCell ref="A14:E14"/>
    <mergeCell ref="E16:E17"/>
  </mergeCells>
  <printOptions horizontalCentered="1"/>
  <pageMargins left="0.4330708661417323" right="0.4724409448818898" top="0.41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2.75">
      <c r="C1" s="2"/>
    </row>
    <row r="2" spans="1:3" ht="36.75" customHeight="1">
      <c r="A2" s="142" t="s">
        <v>152</v>
      </c>
      <c r="B2" s="142"/>
      <c r="C2" s="142"/>
    </row>
    <row r="3" spans="1:3" ht="20.25">
      <c r="A3" s="143" t="s">
        <v>151</v>
      </c>
      <c r="B3" s="143"/>
      <c r="C3" s="143"/>
    </row>
    <row r="4" spans="1:3" ht="12.75">
      <c r="A4" s="144" t="s">
        <v>161</v>
      </c>
      <c r="B4" s="144"/>
      <c r="C4" s="144"/>
    </row>
    <row r="5" spans="1:3" ht="12.75">
      <c r="A5" s="3"/>
      <c r="B5" s="3"/>
      <c r="C5" s="3"/>
    </row>
    <row r="7" spans="1:3" ht="26.25" customHeight="1">
      <c r="A7" s="18" t="s">
        <v>0</v>
      </c>
      <c r="B7" s="18" t="s">
        <v>23</v>
      </c>
      <c r="C7" s="18" t="s">
        <v>160</v>
      </c>
    </row>
    <row r="8" spans="1:3" ht="10.5" customHeight="1" thickBot="1">
      <c r="A8" s="17">
        <v>1</v>
      </c>
      <c r="B8" s="17">
        <v>2</v>
      </c>
      <c r="C8" s="17">
        <v>3</v>
      </c>
    </row>
    <row r="9" spans="1:3" ht="26.25" customHeight="1" thickTop="1">
      <c r="A9" s="15" t="s">
        <v>1</v>
      </c>
      <c r="B9" s="16" t="s">
        <v>5</v>
      </c>
      <c r="C9" s="31">
        <v>14761785</v>
      </c>
    </row>
    <row r="10" spans="1:3" ht="26.25" customHeight="1">
      <c r="A10" s="11" t="s">
        <v>38</v>
      </c>
      <c r="B10" s="12" t="s">
        <v>146</v>
      </c>
      <c r="C10" s="32">
        <v>4000</v>
      </c>
    </row>
    <row r="11" spans="1:3" ht="26.25" customHeight="1">
      <c r="A11" s="11">
        <v>600</v>
      </c>
      <c r="B11" s="12" t="s">
        <v>24</v>
      </c>
      <c r="C11" s="32">
        <v>3560732</v>
      </c>
    </row>
    <row r="12" spans="1:3" ht="26.25" customHeight="1">
      <c r="A12" s="11">
        <v>700</v>
      </c>
      <c r="B12" s="12" t="s">
        <v>25</v>
      </c>
      <c r="C12" s="32">
        <v>1079580</v>
      </c>
    </row>
    <row r="13" spans="1:3" ht="26.25" customHeight="1">
      <c r="A13" s="11">
        <v>710</v>
      </c>
      <c r="B13" s="12" t="s">
        <v>26</v>
      </c>
      <c r="C13" s="32">
        <v>729000</v>
      </c>
    </row>
    <row r="14" spans="1:3" ht="26.25" customHeight="1">
      <c r="A14" s="11">
        <v>750</v>
      </c>
      <c r="B14" s="12" t="s">
        <v>27</v>
      </c>
      <c r="C14" s="32">
        <v>5472962</v>
      </c>
    </row>
    <row r="15" spans="1:3" ht="26.25" customHeight="1">
      <c r="A15" s="11">
        <v>751</v>
      </c>
      <c r="B15" s="12" t="s">
        <v>28</v>
      </c>
      <c r="C15" s="32">
        <v>2088</v>
      </c>
    </row>
    <row r="16" spans="1:3" ht="26.25" customHeight="1">
      <c r="A16" s="11">
        <v>754</v>
      </c>
      <c r="B16" s="12" t="s">
        <v>29</v>
      </c>
      <c r="C16" s="32">
        <v>175500</v>
      </c>
    </row>
    <row r="17" spans="1:3" ht="26.25" customHeight="1">
      <c r="A17" s="11">
        <v>756</v>
      </c>
      <c r="B17" s="127" t="s">
        <v>203</v>
      </c>
      <c r="C17" s="32">
        <v>165000</v>
      </c>
    </row>
    <row r="18" spans="1:3" ht="26.25" customHeight="1">
      <c r="A18" s="11">
        <v>757</v>
      </c>
      <c r="B18" s="12" t="s">
        <v>147</v>
      </c>
      <c r="C18" s="32">
        <v>1201812</v>
      </c>
    </row>
    <row r="19" spans="1:3" ht="26.25" customHeight="1">
      <c r="A19" s="11">
        <v>758</v>
      </c>
      <c r="B19" s="12" t="s">
        <v>30</v>
      </c>
      <c r="C19" s="32">
        <v>1468423</v>
      </c>
    </row>
    <row r="20" spans="1:3" ht="26.25" customHeight="1">
      <c r="A20" s="11">
        <v>801</v>
      </c>
      <c r="B20" s="12" t="s">
        <v>31</v>
      </c>
      <c r="C20" s="32">
        <v>23289591</v>
      </c>
    </row>
    <row r="21" spans="1:3" ht="26.25" customHeight="1">
      <c r="A21" s="11">
        <v>851</v>
      </c>
      <c r="B21" s="12" t="s">
        <v>148</v>
      </c>
      <c r="C21" s="32">
        <v>215000</v>
      </c>
    </row>
    <row r="22" spans="1:3" ht="26.25" customHeight="1">
      <c r="A22" s="11">
        <v>853</v>
      </c>
      <c r="B22" s="12" t="s">
        <v>32</v>
      </c>
      <c r="C22" s="32">
        <v>1365209</v>
      </c>
    </row>
    <row r="23" spans="1:3" ht="26.25" customHeight="1">
      <c r="A23" s="11">
        <v>854</v>
      </c>
      <c r="B23" s="12" t="s">
        <v>33</v>
      </c>
      <c r="C23" s="32">
        <v>531885</v>
      </c>
    </row>
    <row r="24" spans="1:3" ht="26.25" customHeight="1">
      <c r="A24" s="11">
        <v>900</v>
      </c>
      <c r="B24" s="12" t="s">
        <v>34</v>
      </c>
      <c r="C24" s="32">
        <v>1440000</v>
      </c>
    </row>
    <row r="25" spans="1:3" ht="26.25" customHeight="1">
      <c r="A25" s="11">
        <v>921</v>
      </c>
      <c r="B25" s="12" t="s">
        <v>149</v>
      </c>
      <c r="C25" s="32">
        <v>812924</v>
      </c>
    </row>
    <row r="26" spans="1:3" ht="26.25" customHeight="1">
      <c r="A26" s="11">
        <v>926</v>
      </c>
      <c r="B26" s="12" t="s">
        <v>150</v>
      </c>
      <c r="C26" s="32">
        <v>319500</v>
      </c>
    </row>
    <row r="27" spans="1:3" s="14" customFormat="1" ht="26.25" customHeight="1">
      <c r="A27" s="25"/>
      <c r="B27" s="26" t="s">
        <v>157</v>
      </c>
      <c r="C27" s="33">
        <f>SUM(C9:C26)</f>
        <v>56594991</v>
      </c>
    </row>
    <row r="28" spans="1:3" s="14" customFormat="1" ht="26.25" customHeight="1" thickBot="1">
      <c r="A28" s="27"/>
      <c r="B28" s="28" t="s">
        <v>158</v>
      </c>
      <c r="C28" s="34">
        <v>3733933</v>
      </c>
    </row>
    <row r="29" spans="1:3" s="14" customFormat="1" ht="26.25" customHeight="1" thickTop="1">
      <c r="A29" s="23"/>
      <c r="B29" s="24" t="s">
        <v>159</v>
      </c>
      <c r="C29" s="35">
        <f>(C27+C28)</f>
        <v>60328924</v>
      </c>
    </row>
  </sheetData>
  <mergeCells count="3"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&amp;C&amp;8Strona 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2004-02-23T11:31:57Z</cp:lastPrinted>
  <dcterms:created xsi:type="dcterms:W3CDTF">2002-11-06T08:41:21Z</dcterms:created>
  <dcterms:modified xsi:type="dcterms:W3CDTF">2004-02-23T11:33:54Z</dcterms:modified>
  <cp:category/>
  <cp:version/>
  <cp:contentType/>
  <cp:contentStatus/>
</cp:coreProperties>
</file>