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<sst xmlns="http://schemas.openxmlformats.org/spreadsheetml/2006/main" count="123" uniqueCount="78">
  <si>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OGÓŁEM</t>
  </si>
  <si>
    <t>Rady Gminy Lesznowola</t>
  </si>
  <si>
    <t>Razem dział 010</t>
  </si>
  <si>
    <t>Razem dział 600</t>
  </si>
  <si>
    <t>LIMITY WYDATKÓW NA WIELOLETNIE PROGRAMY INWESTYCYJNE</t>
  </si>
  <si>
    <t>Załącznik Nr 6</t>
  </si>
  <si>
    <t>01010</t>
  </si>
  <si>
    <t>Budowa ul. Mleczarskiej w Nowej Iwicznej</t>
  </si>
  <si>
    <t>2002-2005</t>
  </si>
  <si>
    <t>Program realizowany będzie przez Urząd Gminy</t>
  </si>
  <si>
    <t>1)</t>
  </si>
  <si>
    <t>Program obejmuje :</t>
  </si>
  <si>
    <t>a) 125 km kolektorów, 2200 przyłączy kanalizacyjnych w miejscowościach :Łazy II etap, Magdalenka II etap, Warszawianka, Wola Mrokowska, Władysławów, Wilcza Góra, Łoziska,
    Jazgarzewszczyzna, Stefanowo, Kol. Warszawska, Łazy II, Marysin, Janczewice, Podolszyn, Lesznowola Zachód,Zamienie, Garbatka, Jastrzębiec.</t>
  </si>
  <si>
    <t>Kanalizacja Kosów i Wólka Kosowska III etap - zadanie II, ul. Żytnia</t>
  </si>
  <si>
    <t>Kanalizacja Mroków - II etap</t>
  </si>
  <si>
    <t xml:space="preserve">Kanalizacja Łazy I etap </t>
  </si>
  <si>
    <t xml:space="preserve">Lp. </t>
  </si>
  <si>
    <t xml:space="preserve">Rozdział </t>
  </si>
  <si>
    <t xml:space="preserve">§ </t>
  </si>
  <si>
    <t>Nazwa programu inwestycyjnego</t>
  </si>
  <si>
    <t>Łączne nakłady inwestycyjne</t>
  </si>
  <si>
    <t>WYSOKOŚĆ NAKŁADÓW W LATACH</t>
  </si>
  <si>
    <t>Środki własne</t>
  </si>
  <si>
    <t>Środki pomocowe 
i dotacje</t>
  </si>
  <si>
    <t xml:space="preserve">Kanalizacja Magdalenka I etap </t>
  </si>
  <si>
    <t>Budowa SUW w Wólce Kosowskiej i odwiert</t>
  </si>
  <si>
    <t>Budowa studzienki stabil. Ciśnienie wody  Mysiadło</t>
  </si>
  <si>
    <t xml:space="preserve">Budowa ul. Przyleśnej Wilcza Góra </t>
  </si>
  <si>
    <t xml:space="preserve">Budowa chodnika Stara Iwiczna i Lesznowola II etap </t>
  </si>
  <si>
    <t>Budowa ul. Kuropatwy- Mysiadło II etap</t>
  </si>
  <si>
    <t>Wykonanie zatok i przystanków autobusowych</t>
  </si>
  <si>
    <t>Razem dział 801</t>
  </si>
  <si>
    <t xml:space="preserve">Szkoła Łazy </t>
  </si>
  <si>
    <t xml:space="preserve">Hala sportowa Łazy </t>
  </si>
  <si>
    <t>Boisko i parking przy szkole w Lesznowoli</t>
  </si>
  <si>
    <t>2003-2004</t>
  </si>
  <si>
    <t>2002-2004</t>
  </si>
  <si>
    <t>1999-2004</t>
  </si>
  <si>
    <t>2001-2004</t>
  </si>
  <si>
    <t>Srodki pomocowe i dotacje</t>
  </si>
  <si>
    <t>Srodki własne</t>
  </si>
  <si>
    <r>
      <t>1 700 000</t>
    </r>
    <r>
      <rPr>
        <vertAlign val="superscript"/>
        <sz val="8"/>
        <rFont val="Arial CE"/>
        <family val="2"/>
      </rPr>
      <t>2)</t>
    </r>
  </si>
  <si>
    <r>
      <t>200 000</t>
    </r>
    <r>
      <rPr>
        <vertAlign val="superscript"/>
        <sz val="8"/>
        <rFont val="Arial CE"/>
        <family val="2"/>
      </rPr>
      <t>4)</t>
    </r>
  </si>
  <si>
    <t>2)</t>
  </si>
  <si>
    <t>środki SAPARD  3.400.000,-zł</t>
  </si>
  <si>
    <t>3)</t>
  </si>
  <si>
    <t>4)</t>
  </si>
  <si>
    <t>Okres  realizacji programu</t>
  </si>
  <si>
    <t>Okres realizacji programu</t>
  </si>
  <si>
    <t>2004-2006</t>
  </si>
  <si>
    <t>WFOŚ-poż</t>
  </si>
  <si>
    <t>Wodociąg Kol. Warszawska ul. Ułanów</t>
  </si>
  <si>
    <t>Budowa ul. Ks. Słojewskiego i Rolnej  Łazy</t>
  </si>
  <si>
    <t>Budowa ul. Stokrotki Nowa Iwiczna</t>
  </si>
  <si>
    <t>Budowa chodnika ul.Łączności Łazy</t>
  </si>
  <si>
    <t>Razem dział 900</t>
  </si>
  <si>
    <t>Budowa oświetlenia ul Różana Nowa Iwiczna</t>
  </si>
  <si>
    <t>Budowa oświetlenia ul Stokrotki Nowa Iwiczna</t>
  </si>
  <si>
    <t>Budowa oświetlenia ul. Jasna Łazy</t>
  </si>
  <si>
    <t>Budowa oświetlenia ul. Rolna Łazy II etap</t>
  </si>
  <si>
    <t>Budowa oświetlenia ul. Przyleśna Wilcza Góra</t>
  </si>
  <si>
    <t>Budowa oświetlenia ul. Malinowa  Stefanowo</t>
  </si>
  <si>
    <t>Budowa oświetlenia ul. Jedności Lesznowola</t>
  </si>
  <si>
    <t>Razem dział 700</t>
  </si>
  <si>
    <t>2003-2006</t>
  </si>
  <si>
    <t>Budowa budynków socjalno- komunalnych         Łazy i Zamienie</t>
  </si>
  <si>
    <r>
      <t>Program gospodarki wodno - ściekowej gminy Lesznowola</t>
    </r>
    <r>
      <rPr>
        <vertAlign val="superscript"/>
        <sz val="7"/>
        <rFont val="Arial CE"/>
        <family val="2"/>
      </rPr>
      <t>1)</t>
    </r>
  </si>
  <si>
    <t>b) rozbudowa dwóch istniejących oczyszczalni ścieków w Kosowie III etap i w Łazach oraz budowa dwóch nowych oczyszczalni ścieków w Łoziskach i Janczewicach</t>
  </si>
  <si>
    <t>c) budowa 4-ch stacji uzdatniania wody (SUW)  Warszawianka, Łazy, Łoziska, Zamienie i budowa wodociągów tranzytowych</t>
  </si>
  <si>
    <t>środki Funduszu Spójności  362.500,-zł</t>
  </si>
  <si>
    <t>dotacja Urzędu Kultury Fizycznej i Sportu  200.000,-zł</t>
  </si>
  <si>
    <r>
      <t>362 500</t>
    </r>
    <r>
      <rPr>
        <vertAlign val="superscript"/>
        <sz val="8"/>
        <rFont val="Arial CE"/>
        <family val="2"/>
      </rPr>
      <t>3)</t>
    </r>
  </si>
  <si>
    <t>2001-2005</t>
  </si>
  <si>
    <t>Projekt i budowa przedszkola w Mysiadle</t>
  </si>
  <si>
    <t>2001-2006</t>
  </si>
  <si>
    <t>do Uchwały Nr 112/XVI/2004</t>
  </si>
  <si>
    <t>z dnia 20 lutego 2004 r.</t>
  </si>
  <si>
    <t>Budowa oświetlenia ul. Ks.Słojewskiego Magdalenka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</si>
</sst>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8"/>
      <name val="Arial CE"/>
      <family val="2"/>
    </font>
    <font>
      <vertAlign val="superscript"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2" borderId="5" xfId="0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3" fontId="6" fillId="4" borderId="14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7" fillId="4" borderId="19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4" borderId="12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4" borderId="12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4" borderId="14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6" fillId="4" borderId="14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6" fillId="4" borderId="5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6" fillId="0" borderId="7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3" fontId="7" fillId="2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5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7" fillId="4" borderId="27" xfId="0" applyNumberFormat="1" applyFont="1" applyFill="1" applyBorder="1" applyAlignment="1">
      <alignment horizontal="right" vertical="center"/>
    </xf>
    <xf numFmtId="3" fontId="7" fillId="4" borderId="28" xfId="0" applyNumberFormat="1" applyFont="1" applyFill="1" applyBorder="1" applyAlignment="1">
      <alignment horizontal="right"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141</xdr:row>
      <xdr:rowOff>114300</xdr:rowOff>
    </xdr:from>
    <xdr:to>
      <xdr:col>6</xdr:col>
      <xdr:colOff>542925</xdr:colOff>
      <xdr:row>149</xdr:row>
      <xdr:rowOff>9525</xdr:rowOff>
    </xdr:to>
    <xdr:sp>
      <xdr:nvSpPr>
        <xdr:cNvPr id="1" name="Oval 1"/>
        <xdr:cNvSpPr>
          <a:spLocks/>
        </xdr:cNvSpPr>
      </xdr:nvSpPr>
      <xdr:spPr>
        <a:xfrm>
          <a:off x="3028950" y="19754850"/>
          <a:ext cx="1828800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showZeros="0" tabSelected="1" workbookViewId="0" topLeftCell="A43">
      <selection activeCell="H104" sqref="H104"/>
    </sheetView>
  </sheetViews>
  <sheetFormatPr defaultColWidth="9.00390625" defaultRowHeight="12.75"/>
  <cols>
    <col min="1" max="1" width="1.25" style="1" customWidth="1"/>
    <col min="2" max="2" width="4.75390625" style="1" customWidth="1"/>
    <col min="3" max="3" width="5.375" style="1" customWidth="1"/>
    <col min="4" max="4" width="6.00390625" style="1" customWidth="1"/>
    <col min="5" max="5" width="29.00390625" style="1" customWidth="1"/>
    <col min="6" max="6" width="10.25390625" style="1" customWidth="1"/>
    <col min="7" max="7" width="12.75390625" style="2" customWidth="1"/>
    <col min="8" max="11" width="9.75390625" style="1" customWidth="1"/>
    <col min="12" max="12" width="9.625" style="1" customWidth="1"/>
    <col min="13" max="14" width="9.75390625" style="1" customWidth="1"/>
    <col min="15" max="16384" width="9.125" style="1" customWidth="1"/>
  </cols>
  <sheetData>
    <row r="1" ht="5.25" customHeight="1"/>
    <row r="2" spans="11:14" ht="15.75">
      <c r="K2" s="15" t="s">
        <v>5</v>
      </c>
      <c r="L2" s="4"/>
      <c r="M2" s="13"/>
      <c r="N2" s="13"/>
    </row>
    <row r="3" spans="11:14" ht="11.25" customHeight="1">
      <c r="K3" s="15"/>
      <c r="L3" s="4"/>
      <c r="M3" s="13"/>
      <c r="N3" s="13"/>
    </row>
    <row r="4" spans="11:14" ht="12.75">
      <c r="K4" s="9" t="s">
        <v>75</v>
      </c>
      <c r="L4" s="9"/>
      <c r="M4" s="4"/>
      <c r="N4" s="4"/>
    </row>
    <row r="5" spans="11:14" ht="12.75">
      <c r="K5" s="9" t="s">
        <v>1</v>
      </c>
      <c r="L5" s="9"/>
      <c r="M5" s="4"/>
      <c r="N5" s="4"/>
    </row>
    <row r="6" spans="11:14" ht="12.75">
      <c r="K6" s="5" t="s">
        <v>76</v>
      </c>
      <c r="L6" s="5"/>
      <c r="M6" s="4"/>
      <c r="N6" s="4"/>
    </row>
    <row r="7" spans="11:14" ht="12.75">
      <c r="K7" s="5"/>
      <c r="L7" s="5"/>
      <c r="M7" s="4"/>
      <c r="N7" s="4"/>
    </row>
    <row r="8" spans="11:12" ht="4.5" customHeight="1">
      <c r="K8" s="5"/>
      <c r="L8" s="5"/>
    </row>
    <row r="9" spans="11:12" ht="6" customHeight="1">
      <c r="K9" s="5"/>
      <c r="L9" s="5"/>
    </row>
    <row r="10" spans="2:14" ht="15" customHeight="1">
      <c r="B10" s="177" t="s">
        <v>4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2:14" ht="15" customHeight="1">
      <c r="B11" s="148" t="s">
        <v>16</v>
      </c>
      <c r="C11" s="94" t="s">
        <v>17</v>
      </c>
      <c r="D11" s="163" t="s">
        <v>18</v>
      </c>
      <c r="E11" s="94" t="s">
        <v>19</v>
      </c>
      <c r="F11" s="98" t="s">
        <v>47</v>
      </c>
      <c r="G11" s="126" t="s">
        <v>20</v>
      </c>
      <c r="H11" s="120" t="s">
        <v>21</v>
      </c>
      <c r="I11" s="121"/>
      <c r="J11" s="121"/>
      <c r="K11" s="121"/>
      <c r="L11" s="121"/>
      <c r="M11" s="122"/>
      <c r="N11" s="27"/>
    </row>
    <row r="12" spans="2:14" ht="15" customHeight="1">
      <c r="B12" s="148"/>
      <c r="C12" s="94"/>
      <c r="D12" s="164"/>
      <c r="E12" s="94"/>
      <c r="F12" s="125"/>
      <c r="G12" s="126"/>
      <c r="H12" s="123">
        <v>2004</v>
      </c>
      <c r="I12" s="123"/>
      <c r="J12" s="123">
        <v>2005</v>
      </c>
      <c r="K12" s="123"/>
      <c r="L12" s="124">
        <v>2006</v>
      </c>
      <c r="M12" s="124"/>
      <c r="N12" s="31"/>
    </row>
    <row r="13" spans="2:14" ht="21" customHeight="1">
      <c r="B13" s="148"/>
      <c r="C13" s="94"/>
      <c r="D13" s="164"/>
      <c r="E13" s="94"/>
      <c r="F13" s="125"/>
      <c r="G13" s="126"/>
      <c r="H13" s="23" t="s">
        <v>22</v>
      </c>
      <c r="I13" s="127" t="s">
        <v>39</v>
      </c>
      <c r="J13" s="19" t="s">
        <v>40</v>
      </c>
      <c r="K13" s="94" t="s">
        <v>23</v>
      </c>
      <c r="L13" s="19" t="s">
        <v>40</v>
      </c>
      <c r="M13" s="94" t="s">
        <v>23</v>
      </c>
      <c r="N13" s="32"/>
    </row>
    <row r="14" spans="2:14" ht="15" customHeight="1">
      <c r="B14" s="148"/>
      <c r="C14" s="94"/>
      <c r="D14" s="164"/>
      <c r="E14" s="94"/>
      <c r="F14" s="125"/>
      <c r="G14" s="126"/>
      <c r="H14" s="23" t="s">
        <v>50</v>
      </c>
      <c r="I14" s="127"/>
      <c r="J14" s="19" t="s">
        <v>50</v>
      </c>
      <c r="K14" s="94"/>
      <c r="L14" s="19" t="s">
        <v>50</v>
      </c>
      <c r="M14" s="94"/>
      <c r="N14" s="32"/>
    </row>
    <row r="15" spans="2:14" s="3" customFormat="1" ht="9" thickBot="1">
      <c r="B15" s="6">
        <v>1</v>
      </c>
      <c r="C15" s="6">
        <v>2</v>
      </c>
      <c r="D15" s="6">
        <v>3</v>
      </c>
      <c r="E15" s="6">
        <v>4</v>
      </c>
      <c r="F15" s="7"/>
      <c r="G15" s="7">
        <v>6</v>
      </c>
      <c r="H15" s="6">
        <v>7</v>
      </c>
      <c r="I15" s="14">
        <v>8</v>
      </c>
      <c r="J15" s="14">
        <v>9</v>
      </c>
      <c r="K15" s="8">
        <v>10</v>
      </c>
      <c r="L15" s="8">
        <v>11</v>
      </c>
      <c r="M15" s="8">
        <v>12</v>
      </c>
      <c r="N15" s="34"/>
    </row>
    <row r="16" spans="2:14" s="3" customFormat="1" ht="11.25" customHeight="1" thickTop="1">
      <c r="B16" s="71"/>
      <c r="C16" s="180"/>
      <c r="D16" s="10"/>
      <c r="E16" s="146" t="s">
        <v>2</v>
      </c>
      <c r="F16" s="21"/>
      <c r="G16" s="183">
        <f>SUM(G18:G33)</f>
        <v>79610770</v>
      </c>
      <c r="H16" s="50">
        <f>SUM(H18,H20,H22,H24,H26,H28,H30,H32)</f>
        <v>4966885</v>
      </c>
      <c r="I16" s="167">
        <v>3762500</v>
      </c>
      <c r="J16" s="50">
        <f>SUM(J30)</f>
        <v>6324675</v>
      </c>
      <c r="K16" s="178">
        <f>SUM(K31,K30)</f>
        <v>27715805</v>
      </c>
      <c r="L16" s="50">
        <f>SUM(L30)</f>
        <v>1963208</v>
      </c>
      <c r="M16" s="165">
        <f>SUM(M30,M31)</f>
        <v>616042</v>
      </c>
      <c r="N16" s="35"/>
    </row>
    <row r="17" spans="2:14" s="3" customFormat="1" ht="11.25" customHeight="1">
      <c r="B17" s="72"/>
      <c r="C17" s="181"/>
      <c r="D17" s="17"/>
      <c r="E17" s="147"/>
      <c r="F17" s="22"/>
      <c r="G17" s="184"/>
      <c r="H17" s="52">
        <f>SUM(H19,H21,H23,H25,H27,H29,H31)</f>
        <v>3502000</v>
      </c>
      <c r="I17" s="168"/>
      <c r="J17" s="52">
        <f>J31</f>
        <v>2597000</v>
      </c>
      <c r="K17" s="119"/>
      <c r="L17" s="52">
        <f>L31</f>
        <v>6659650</v>
      </c>
      <c r="M17" s="166"/>
      <c r="N17" s="35"/>
    </row>
    <row r="18" spans="2:14" s="3" customFormat="1" ht="9.75" customHeight="1">
      <c r="B18" s="176">
        <v>1</v>
      </c>
      <c r="C18" s="173" t="s">
        <v>6</v>
      </c>
      <c r="D18" s="173">
        <v>6050</v>
      </c>
      <c r="E18" s="86" t="s">
        <v>13</v>
      </c>
      <c r="F18" s="94" t="s">
        <v>35</v>
      </c>
      <c r="G18" s="95">
        <v>310000</v>
      </c>
      <c r="H18" s="26">
        <v>100000</v>
      </c>
      <c r="I18" s="83"/>
      <c r="J18" s="25"/>
      <c r="K18" s="144"/>
      <c r="L18" s="25"/>
      <c r="M18" s="187"/>
      <c r="N18" s="35"/>
    </row>
    <row r="19" spans="2:14" s="3" customFormat="1" ht="9.75" customHeight="1">
      <c r="B19" s="175"/>
      <c r="C19" s="173"/>
      <c r="D19" s="173"/>
      <c r="E19" s="86"/>
      <c r="F19" s="94"/>
      <c r="G19" s="95"/>
      <c r="H19" s="24">
        <v>210000</v>
      </c>
      <c r="I19" s="84"/>
      <c r="J19" s="28"/>
      <c r="K19" s="145"/>
      <c r="L19" s="28"/>
      <c r="M19" s="188"/>
      <c r="N19" s="35"/>
    </row>
    <row r="20" spans="2:14" s="3" customFormat="1" ht="9.75" customHeight="1">
      <c r="B20" s="174">
        <v>2</v>
      </c>
      <c r="C20" s="173" t="s">
        <v>6</v>
      </c>
      <c r="D20" s="85">
        <v>6050</v>
      </c>
      <c r="E20" s="86" t="s">
        <v>14</v>
      </c>
      <c r="F20" s="94" t="s">
        <v>36</v>
      </c>
      <c r="G20" s="95">
        <v>295131</v>
      </c>
      <c r="H20" s="26">
        <v>200000</v>
      </c>
      <c r="I20" s="88"/>
      <c r="J20" s="25"/>
      <c r="K20" s="144"/>
      <c r="L20" s="25"/>
      <c r="M20" s="169"/>
      <c r="N20" s="35"/>
    </row>
    <row r="21" spans="2:14" s="3" customFormat="1" ht="9.75" customHeight="1">
      <c r="B21" s="175"/>
      <c r="C21" s="173"/>
      <c r="D21" s="85"/>
      <c r="E21" s="86"/>
      <c r="F21" s="94"/>
      <c r="G21" s="95"/>
      <c r="H21" s="28"/>
      <c r="I21" s="89"/>
      <c r="J21" s="28"/>
      <c r="K21" s="145"/>
      <c r="L21" s="28"/>
      <c r="M21" s="170"/>
      <c r="N21" s="35"/>
    </row>
    <row r="22" spans="2:14" s="3" customFormat="1" ht="9.75" customHeight="1">
      <c r="B22" s="104">
        <v>3</v>
      </c>
      <c r="C22" s="85" t="s">
        <v>6</v>
      </c>
      <c r="D22" s="85">
        <v>6052</v>
      </c>
      <c r="E22" s="86" t="s">
        <v>15</v>
      </c>
      <c r="F22" s="94" t="s">
        <v>36</v>
      </c>
      <c r="G22" s="95">
        <v>3759560</v>
      </c>
      <c r="H22" s="26">
        <v>982095</v>
      </c>
      <c r="I22" s="88" t="s">
        <v>41</v>
      </c>
      <c r="J22" s="25"/>
      <c r="K22" s="144"/>
      <c r="L22" s="25"/>
      <c r="M22" s="142"/>
      <c r="N22" s="35"/>
    </row>
    <row r="23" spans="2:14" s="3" customFormat="1" ht="9.75" customHeight="1">
      <c r="B23" s="105"/>
      <c r="C23" s="85"/>
      <c r="D23" s="85"/>
      <c r="E23" s="86"/>
      <c r="F23" s="94"/>
      <c r="G23" s="95"/>
      <c r="H23" s="24">
        <v>900000</v>
      </c>
      <c r="I23" s="89"/>
      <c r="J23" s="28"/>
      <c r="K23" s="145"/>
      <c r="L23" s="28"/>
      <c r="M23" s="143"/>
      <c r="N23" s="35"/>
    </row>
    <row r="24" spans="2:14" s="3" customFormat="1" ht="9.75" customHeight="1">
      <c r="B24" s="132">
        <v>4</v>
      </c>
      <c r="C24" s="85" t="s">
        <v>6</v>
      </c>
      <c r="D24" s="85">
        <v>6052</v>
      </c>
      <c r="E24" s="86" t="s">
        <v>24</v>
      </c>
      <c r="F24" s="94" t="s">
        <v>36</v>
      </c>
      <c r="G24" s="95">
        <v>3554420</v>
      </c>
      <c r="H24" s="26">
        <v>347017</v>
      </c>
      <c r="I24" s="88" t="s">
        <v>41</v>
      </c>
      <c r="J24" s="25"/>
      <c r="K24" s="144"/>
      <c r="L24" s="25"/>
      <c r="M24" s="142"/>
      <c r="N24" s="35"/>
    </row>
    <row r="25" spans="2:14" s="3" customFormat="1" ht="10.5" customHeight="1">
      <c r="B25" s="132"/>
      <c r="C25" s="85"/>
      <c r="D25" s="85"/>
      <c r="E25" s="86"/>
      <c r="F25" s="94"/>
      <c r="G25" s="95"/>
      <c r="H25" s="24">
        <v>1400000</v>
      </c>
      <c r="I25" s="89"/>
      <c r="J25" s="28"/>
      <c r="K25" s="145"/>
      <c r="L25" s="28"/>
      <c r="M25" s="143"/>
      <c r="N25" s="35"/>
    </row>
    <row r="26" spans="2:14" s="3" customFormat="1" ht="9.75" customHeight="1">
      <c r="B26" s="104">
        <v>5</v>
      </c>
      <c r="C26" s="173" t="s">
        <v>6</v>
      </c>
      <c r="D26" s="85">
        <v>6050</v>
      </c>
      <c r="E26" s="86" t="s">
        <v>25</v>
      </c>
      <c r="F26" s="94" t="s">
        <v>36</v>
      </c>
      <c r="G26" s="95">
        <v>1695625</v>
      </c>
      <c r="H26" s="26">
        <v>608000</v>
      </c>
      <c r="I26" s="88"/>
      <c r="J26" s="25"/>
      <c r="K26" s="144"/>
      <c r="L26" s="25"/>
      <c r="M26" s="142"/>
      <c r="N26" s="35"/>
    </row>
    <row r="27" spans="2:14" s="3" customFormat="1" ht="9.75" customHeight="1">
      <c r="B27" s="105"/>
      <c r="C27" s="85"/>
      <c r="D27" s="85"/>
      <c r="E27" s="86"/>
      <c r="F27" s="94"/>
      <c r="G27" s="95"/>
      <c r="H27" s="24">
        <v>992000</v>
      </c>
      <c r="I27" s="89"/>
      <c r="J27" s="28"/>
      <c r="K27" s="145"/>
      <c r="L27" s="28"/>
      <c r="M27" s="143"/>
      <c r="N27" s="35"/>
    </row>
    <row r="28" spans="2:14" s="3" customFormat="1" ht="9.75" customHeight="1">
      <c r="B28" s="104">
        <v>6</v>
      </c>
      <c r="C28" s="85">
        <v>11010</v>
      </c>
      <c r="D28" s="85">
        <v>6050</v>
      </c>
      <c r="E28" s="86" t="s">
        <v>26</v>
      </c>
      <c r="F28" s="94" t="s">
        <v>35</v>
      </c>
      <c r="G28" s="95">
        <v>80001</v>
      </c>
      <c r="H28" s="26">
        <v>54000</v>
      </c>
      <c r="I28" s="88"/>
      <c r="J28" s="25"/>
      <c r="K28" s="144"/>
      <c r="L28" s="25"/>
      <c r="M28" s="142"/>
      <c r="N28" s="35"/>
    </row>
    <row r="29" spans="2:14" s="3" customFormat="1" ht="9.75" customHeight="1">
      <c r="B29" s="105"/>
      <c r="C29" s="85"/>
      <c r="D29" s="85"/>
      <c r="E29" s="86"/>
      <c r="F29" s="94"/>
      <c r="G29" s="95"/>
      <c r="H29" s="24"/>
      <c r="I29" s="89"/>
      <c r="J29" s="28"/>
      <c r="K29" s="145"/>
      <c r="L29" s="28"/>
      <c r="M29" s="143"/>
      <c r="N29" s="35"/>
    </row>
    <row r="30" spans="2:14" ht="9.75" customHeight="1">
      <c r="B30" s="179">
        <v>7</v>
      </c>
      <c r="C30" s="173" t="s">
        <v>6</v>
      </c>
      <c r="D30" s="173">
        <v>6059</v>
      </c>
      <c r="E30" s="86" t="s">
        <v>66</v>
      </c>
      <c r="F30" s="94" t="s">
        <v>49</v>
      </c>
      <c r="G30" s="95">
        <v>69824130</v>
      </c>
      <c r="H30" s="46">
        <v>2585250</v>
      </c>
      <c r="I30" s="88" t="s">
        <v>71</v>
      </c>
      <c r="J30" s="26">
        <v>6324675</v>
      </c>
      <c r="K30" s="92">
        <v>27715805</v>
      </c>
      <c r="L30" s="47">
        <v>1963208</v>
      </c>
      <c r="M30" s="185">
        <v>616042</v>
      </c>
      <c r="N30" s="36"/>
    </row>
    <row r="31" spans="2:14" ht="9.75" customHeight="1">
      <c r="B31" s="105"/>
      <c r="C31" s="85"/>
      <c r="D31" s="85"/>
      <c r="E31" s="86"/>
      <c r="F31" s="94"/>
      <c r="G31" s="85"/>
      <c r="H31" s="48"/>
      <c r="I31" s="89"/>
      <c r="J31" s="24">
        <v>2597000</v>
      </c>
      <c r="K31" s="93"/>
      <c r="L31" s="49">
        <v>6659650</v>
      </c>
      <c r="M31" s="186"/>
      <c r="N31" s="36"/>
    </row>
    <row r="32" spans="2:14" ht="9.75" customHeight="1">
      <c r="B32" s="104">
        <v>8</v>
      </c>
      <c r="C32" s="85">
        <v>11010</v>
      </c>
      <c r="D32" s="104">
        <v>6050</v>
      </c>
      <c r="E32" s="106" t="s">
        <v>51</v>
      </c>
      <c r="F32" s="98" t="s">
        <v>35</v>
      </c>
      <c r="G32" s="104">
        <v>91903</v>
      </c>
      <c r="H32" s="46">
        <v>90523</v>
      </c>
      <c r="I32" s="55"/>
      <c r="J32" s="26"/>
      <c r="K32" s="96"/>
      <c r="L32" s="57"/>
      <c r="M32" s="110"/>
      <c r="N32" s="36"/>
    </row>
    <row r="33" spans="2:14" ht="9.75" customHeight="1">
      <c r="B33" s="132"/>
      <c r="C33" s="104"/>
      <c r="D33" s="132"/>
      <c r="E33" s="195"/>
      <c r="F33" s="125"/>
      <c r="G33" s="132"/>
      <c r="H33" s="48"/>
      <c r="I33" s="55"/>
      <c r="J33" s="24"/>
      <c r="K33" s="97"/>
      <c r="L33" s="57"/>
      <c r="M33" s="111"/>
      <c r="N33" s="36"/>
    </row>
    <row r="34" spans="2:14" s="3" customFormat="1" ht="11.25" customHeight="1">
      <c r="B34" s="41"/>
      <c r="C34" s="140"/>
      <c r="D34" s="41"/>
      <c r="E34" s="112" t="s">
        <v>3</v>
      </c>
      <c r="F34" s="69"/>
      <c r="G34" s="114">
        <f>SUM(G36,G38,G40,G42,G44,G46,G53,G55,G57)</f>
        <v>3310990</v>
      </c>
      <c r="H34" s="51">
        <f>SUM(H36,H38,H40,H42,H44,H46,H53,H55,H57)</f>
        <v>1927000</v>
      </c>
      <c r="I34" s="116"/>
      <c r="J34" s="51">
        <f>J38</f>
        <v>600000</v>
      </c>
      <c r="K34" s="118"/>
      <c r="L34" s="51"/>
      <c r="M34" s="74"/>
      <c r="N34" s="37"/>
    </row>
    <row r="35" spans="2:14" s="3" customFormat="1" ht="11.25" customHeight="1">
      <c r="B35" s="44"/>
      <c r="C35" s="141"/>
      <c r="D35" s="44"/>
      <c r="E35" s="113"/>
      <c r="F35" s="70"/>
      <c r="G35" s="115"/>
      <c r="H35" s="52"/>
      <c r="I35" s="117"/>
      <c r="J35" s="52"/>
      <c r="K35" s="119"/>
      <c r="L35" s="52"/>
      <c r="M35" s="75"/>
      <c r="N35" s="38"/>
    </row>
    <row r="36" spans="2:14" s="3" customFormat="1" ht="12.75" customHeight="1">
      <c r="B36" s="105">
        <v>9</v>
      </c>
      <c r="C36" s="105">
        <v>6016</v>
      </c>
      <c r="D36" s="105">
        <v>6050</v>
      </c>
      <c r="E36" s="107" t="s">
        <v>27</v>
      </c>
      <c r="F36" s="99" t="s">
        <v>36</v>
      </c>
      <c r="G36" s="101">
        <v>207150</v>
      </c>
      <c r="H36" s="67">
        <v>202000</v>
      </c>
      <c r="I36" s="162"/>
      <c r="J36" s="68"/>
      <c r="K36" s="162"/>
      <c r="L36" s="68"/>
      <c r="M36" s="171"/>
      <c r="N36" s="38"/>
    </row>
    <row r="37" spans="2:14" s="3" customFormat="1" ht="12.75" customHeight="1">
      <c r="B37" s="85"/>
      <c r="C37" s="85"/>
      <c r="D37" s="85"/>
      <c r="E37" s="86"/>
      <c r="F37" s="94"/>
      <c r="G37" s="95"/>
      <c r="H37" s="24"/>
      <c r="I37" s="145"/>
      <c r="J37" s="28"/>
      <c r="K37" s="145"/>
      <c r="L37" s="28"/>
      <c r="M37" s="172"/>
      <c r="N37" s="38"/>
    </row>
    <row r="38" spans="2:14" s="3" customFormat="1" ht="12.75" customHeight="1">
      <c r="B38" s="85">
        <v>10</v>
      </c>
      <c r="C38" s="85">
        <v>60016</v>
      </c>
      <c r="D38" s="85">
        <v>6050</v>
      </c>
      <c r="E38" s="86" t="s">
        <v>7</v>
      </c>
      <c r="F38" s="94" t="s">
        <v>8</v>
      </c>
      <c r="G38" s="95">
        <v>1215233</v>
      </c>
      <c r="H38" s="46">
        <v>600000</v>
      </c>
      <c r="I38" s="83"/>
      <c r="J38" s="26">
        <v>600000</v>
      </c>
      <c r="K38" s="92"/>
      <c r="L38" s="47"/>
      <c r="M38" s="92"/>
      <c r="N38" s="39"/>
    </row>
    <row r="39" spans="2:14" s="3" customFormat="1" ht="9.75" customHeight="1">
      <c r="B39" s="85"/>
      <c r="C39" s="85"/>
      <c r="D39" s="85"/>
      <c r="E39" s="86"/>
      <c r="F39" s="94"/>
      <c r="G39" s="85"/>
      <c r="H39" s="48"/>
      <c r="I39" s="84"/>
      <c r="J39" s="24"/>
      <c r="K39" s="93"/>
      <c r="L39" s="49"/>
      <c r="M39" s="93"/>
      <c r="N39" s="39"/>
    </row>
    <row r="40" spans="2:14" s="3" customFormat="1" ht="9.75" customHeight="1">
      <c r="B40" s="85">
        <v>11</v>
      </c>
      <c r="C40" s="85">
        <v>6016</v>
      </c>
      <c r="D40" s="85">
        <v>6050</v>
      </c>
      <c r="E40" s="86" t="s">
        <v>28</v>
      </c>
      <c r="F40" s="94" t="s">
        <v>35</v>
      </c>
      <c r="G40" s="95">
        <v>1001795</v>
      </c>
      <c r="H40" s="46">
        <v>400000</v>
      </c>
      <c r="I40" s="83"/>
      <c r="J40" s="26"/>
      <c r="K40" s="92"/>
      <c r="L40" s="47"/>
      <c r="M40" s="92"/>
      <c r="N40" s="39"/>
    </row>
    <row r="41" spans="2:14" s="3" customFormat="1" ht="9.75" customHeight="1">
      <c r="B41" s="85"/>
      <c r="C41" s="85"/>
      <c r="D41" s="85"/>
      <c r="E41" s="86"/>
      <c r="F41" s="94"/>
      <c r="G41" s="95"/>
      <c r="H41" s="48"/>
      <c r="I41" s="84"/>
      <c r="J41" s="24"/>
      <c r="K41" s="93"/>
      <c r="L41" s="49"/>
      <c r="M41" s="93"/>
      <c r="N41" s="39"/>
    </row>
    <row r="42" spans="2:14" s="3" customFormat="1" ht="9.75" customHeight="1">
      <c r="B42" s="85">
        <v>12</v>
      </c>
      <c r="C42" s="85">
        <v>606</v>
      </c>
      <c r="D42" s="85">
        <v>6050</v>
      </c>
      <c r="E42" s="86" t="s">
        <v>29</v>
      </c>
      <c r="F42" s="94" t="s">
        <v>35</v>
      </c>
      <c r="G42" s="95">
        <v>110980</v>
      </c>
      <c r="H42" s="46">
        <v>100000</v>
      </c>
      <c r="I42" s="83"/>
      <c r="J42" s="26"/>
      <c r="K42" s="92"/>
      <c r="L42" s="47"/>
      <c r="M42" s="92"/>
      <c r="N42" s="39"/>
    </row>
    <row r="43" spans="2:14" s="3" customFormat="1" ht="9.75" customHeight="1">
      <c r="B43" s="85"/>
      <c r="C43" s="85"/>
      <c r="D43" s="85"/>
      <c r="E43" s="86"/>
      <c r="F43" s="94"/>
      <c r="G43" s="95"/>
      <c r="H43" s="48"/>
      <c r="I43" s="84"/>
      <c r="J43" s="24"/>
      <c r="K43" s="93"/>
      <c r="L43" s="49"/>
      <c r="M43" s="93"/>
      <c r="N43" s="39"/>
    </row>
    <row r="44" spans="2:14" s="3" customFormat="1" ht="9.75" customHeight="1">
      <c r="B44" s="85">
        <v>13</v>
      </c>
      <c r="C44" s="85">
        <v>60016</v>
      </c>
      <c r="D44" s="85">
        <v>6050</v>
      </c>
      <c r="E44" s="86" t="s">
        <v>30</v>
      </c>
      <c r="F44" s="94" t="s">
        <v>35</v>
      </c>
      <c r="G44" s="95">
        <v>309055</v>
      </c>
      <c r="H44" s="46">
        <v>260000</v>
      </c>
      <c r="I44" s="83"/>
      <c r="J44" s="26"/>
      <c r="K44" s="92"/>
      <c r="L44" s="47"/>
      <c r="M44" s="92"/>
      <c r="N44" s="39"/>
    </row>
    <row r="45" spans="2:14" s="3" customFormat="1" ht="9.75" customHeight="1">
      <c r="B45" s="85"/>
      <c r="C45" s="85"/>
      <c r="D45" s="85"/>
      <c r="E45" s="86"/>
      <c r="F45" s="94"/>
      <c r="G45" s="95"/>
      <c r="H45" s="48"/>
      <c r="I45" s="84"/>
      <c r="J45" s="24"/>
      <c r="K45" s="93"/>
      <c r="L45" s="49"/>
      <c r="M45" s="93"/>
      <c r="N45" s="39"/>
    </row>
    <row r="46" spans="2:14" s="3" customFormat="1" ht="9.75" customHeight="1">
      <c r="B46" s="104">
        <v>14</v>
      </c>
      <c r="C46" s="104">
        <v>60016</v>
      </c>
      <c r="D46" s="104">
        <v>6050</v>
      </c>
      <c r="E46" s="106" t="s">
        <v>52</v>
      </c>
      <c r="F46" s="98" t="s">
        <v>35</v>
      </c>
      <c r="G46" s="100">
        <v>49628</v>
      </c>
      <c r="H46" s="59">
        <v>35000</v>
      </c>
      <c r="I46" s="30"/>
      <c r="J46" s="26"/>
      <c r="K46" s="96"/>
      <c r="L46" s="60"/>
      <c r="M46" s="96"/>
      <c r="N46" s="39"/>
    </row>
    <row r="47" spans="2:14" s="3" customFormat="1" ht="9.75" customHeight="1">
      <c r="B47" s="105"/>
      <c r="C47" s="105"/>
      <c r="D47" s="105"/>
      <c r="E47" s="107"/>
      <c r="F47" s="99"/>
      <c r="G47" s="101"/>
      <c r="H47" s="61"/>
      <c r="I47" s="29"/>
      <c r="J47" s="24"/>
      <c r="K47" s="97"/>
      <c r="L47" s="58"/>
      <c r="M47" s="97"/>
      <c r="N47" s="39"/>
    </row>
    <row r="48" spans="2:14" s="3" customFormat="1" ht="17.25" customHeight="1">
      <c r="B48" s="148" t="s">
        <v>16</v>
      </c>
      <c r="C48" s="94" t="s">
        <v>17</v>
      </c>
      <c r="D48" s="163" t="s">
        <v>18</v>
      </c>
      <c r="E48" s="94" t="s">
        <v>19</v>
      </c>
      <c r="F48" s="98" t="s">
        <v>48</v>
      </c>
      <c r="G48" s="126" t="s">
        <v>20</v>
      </c>
      <c r="H48" s="120" t="s">
        <v>21</v>
      </c>
      <c r="I48" s="121"/>
      <c r="J48" s="121"/>
      <c r="K48" s="121"/>
      <c r="L48" s="121"/>
      <c r="M48" s="122"/>
      <c r="N48" s="39"/>
    </row>
    <row r="49" spans="2:14" s="3" customFormat="1" ht="9.75" customHeight="1">
      <c r="B49" s="148"/>
      <c r="C49" s="94"/>
      <c r="D49" s="164"/>
      <c r="E49" s="94"/>
      <c r="F49" s="125"/>
      <c r="G49" s="126"/>
      <c r="H49" s="123">
        <v>2004</v>
      </c>
      <c r="I49" s="123"/>
      <c r="J49" s="123">
        <v>2005</v>
      </c>
      <c r="K49" s="123"/>
      <c r="L49" s="124">
        <v>2006</v>
      </c>
      <c r="M49" s="124"/>
      <c r="N49" s="39"/>
    </row>
    <row r="50" spans="2:14" s="3" customFormat="1" ht="9.75" customHeight="1">
      <c r="B50" s="148"/>
      <c r="C50" s="94"/>
      <c r="D50" s="164"/>
      <c r="E50" s="94"/>
      <c r="F50" s="125"/>
      <c r="G50" s="126"/>
      <c r="H50" s="23" t="s">
        <v>22</v>
      </c>
      <c r="I50" s="127" t="s">
        <v>39</v>
      </c>
      <c r="J50" s="19" t="s">
        <v>40</v>
      </c>
      <c r="K50" s="94" t="s">
        <v>23</v>
      </c>
      <c r="L50" s="19" t="s">
        <v>40</v>
      </c>
      <c r="M50" s="94" t="s">
        <v>23</v>
      </c>
      <c r="N50" s="39"/>
    </row>
    <row r="51" spans="2:14" s="3" customFormat="1" ht="9.75" customHeight="1">
      <c r="B51" s="148"/>
      <c r="C51" s="94"/>
      <c r="D51" s="164"/>
      <c r="E51" s="94"/>
      <c r="F51" s="125"/>
      <c r="G51" s="126"/>
      <c r="H51" s="23" t="s">
        <v>50</v>
      </c>
      <c r="I51" s="127"/>
      <c r="J51" s="19" t="s">
        <v>50</v>
      </c>
      <c r="K51" s="94"/>
      <c r="L51" s="19" t="s">
        <v>50</v>
      </c>
      <c r="M51" s="94"/>
      <c r="N51" s="39"/>
    </row>
    <row r="52" spans="2:14" s="3" customFormat="1" ht="9.75" customHeight="1" thickBot="1">
      <c r="B52" s="6">
        <v>1</v>
      </c>
      <c r="C52" s="6">
        <v>2</v>
      </c>
      <c r="D52" s="6">
        <v>3</v>
      </c>
      <c r="E52" s="6">
        <v>4</v>
      </c>
      <c r="F52" s="7"/>
      <c r="G52" s="7">
        <v>6</v>
      </c>
      <c r="H52" s="6">
        <v>7</v>
      </c>
      <c r="I52" s="14">
        <v>8</v>
      </c>
      <c r="J52" s="14">
        <v>9</v>
      </c>
      <c r="K52" s="8">
        <v>10</v>
      </c>
      <c r="L52" s="8">
        <v>11</v>
      </c>
      <c r="M52" s="8">
        <v>12</v>
      </c>
      <c r="N52" s="39"/>
    </row>
    <row r="53" spans="2:14" s="3" customFormat="1" ht="3.75" customHeight="1" thickTop="1">
      <c r="B53" s="104"/>
      <c r="C53" s="104"/>
      <c r="D53" s="104"/>
      <c r="E53" s="106"/>
      <c r="F53" s="98"/>
      <c r="G53" s="100"/>
      <c r="H53" s="59"/>
      <c r="I53" s="30"/>
      <c r="J53" s="26"/>
      <c r="K53" s="96"/>
      <c r="L53" s="60"/>
      <c r="M53" s="96"/>
      <c r="N53" s="39"/>
    </row>
    <row r="54" spans="2:14" s="3" customFormat="1" ht="2.25" customHeight="1">
      <c r="B54" s="105"/>
      <c r="C54" s="105"/>
      <c r="D54" s="105"/>
      <c r="E54" s="107"/>
      <c r="F54" s="99"/>
      <c r="G54" s="101"/>
      <c r="H54" s="61"/>
      <c r="I54" s="29"/>
      <c r="J54" s="24"/>
      <c r="K54" s="97"/>
      <c r="L54" s="58"/>
      <c r="M54" s="97"/>
      <c r="N54" s="39"/>
    </row>
    <row r="55" spans="2:14" s="3" customFormat="1" ht="9.75" customHeight="1">
      <c r="B55" s="85">
        <v>15</v>
      </c>
      <c r="C55" s="85">
        <v>60016</v>
      </c>
      <c r="D55" s="85">
        <v>6050</v>
      </c>
      <c r="E55" s="86" t="s">
        <v>53</v>
      </c>
      <c r="F55" s="94" t="s">
        <v>35</v>
      </c>
      <c r="G55" s="95">
        <v>227254</v>
      </c>
      <c r="H55" s="46">
        <v>150000</v>
      </c>
      <c r="I55" s="102"/>
      <c r="J55" s="26"/>
      <c r="K55" s="96"/>
      <c r="L55" s="47"/>
      <c r="M55" s="96"/>
      <c r="N55" s="39"/>
    </row>
    <row r="56" spans="2:14" s="3" customFormat="1" ht="9.75" customHeight="1">
      <c r="B56" s="104"/>
      <c r="C56" s="104"/>
      <c r="D56" s="104"/>
      <c r="E56" s="106"/>
      <c r="F56" s="98"/>
      <c r="G56" s="100"/>
      <c r="H56" s="62"/>
      <c r="I56" s="136"/>
      <c r="J56" s="63"/>
      <c r="K56" s="130"/>
      <c r="L56" s="64"/>
      <c r="M56" s="130"/>
      <c r="N56" s="39"/>
    </row>
    <row r="57" spans="1:14" s="3" customFormat="1" ht="9.75" customHeight="1">
      <c r="A57" s="66"/>
      <c r="B57" s="104">
        <v>16</v>
      </c>
      <c r="C57" s="104">
        <v>60016</v>
      </c>
      <c r="D57" s="104">
        <v>6050</v>
      </c>
      <c r="E57" s="106" t="s">
        <v>54</v>
      </c>
      <c r="F57" s="98" t="s">
        <v>35</v>
      </c>
      <c r="G57" s="100">
        <v>189895</v>
      </c>
      <c r="H57" s="59">
        <v>180000</v>
      </c>
      <c r="I57" s="30"/>
      <c r="J57" s="26"/>
      <c r="K57" s="96"/>
      <c r="L57" s="60"/>
      <c r="M57" s="96"/>
      <c r="N57" s="39"/>
    </row>
    <row r="58" spans="1:14" s="3" customFormat="1" ht="9.75" customHeight="1">
      <c r="A58" s="66"/>
      <c r="B58" s="105"/>
      <c r="C58" s="105"/>
      <c r="D58" s="105"/>
      <c r="E58" s="107"/>
      <c r="F58" s="99"/>
      <c r="G58" s="101"/>
      <c r="H58" s="61"/>
      <c r="I58" s="29"/>
      <c r="J58" s="24"/>
      <c r="K58" s="97"/>
      <c r="L58" s="58"/>
      <c r="M58" s="97"/>
      <c r="N58" s="39"/>
    </row>
    <row r="59" spans="1:14" s="3" customFormat="1" ht="9.75" customHeight="1">
      <c r="A59" s="73"/>
      <c r="B59" s="40"/>
      <c r="C59" s="140"/>
      <c r="D59" s="41"/>
      <c r="E59" s="112" t="s">
        <v>63</v>
      </c>
      <c r="F59" s="42"/>
      <c r="G59" s="114">
        <f>SUM(G61)</f>
        <v>4805842</v>
      </c>
      <c r="H59" s="51">
        <f>SUM(H61)</f>
        <v>750580</v>
      </c>
      <c r="I59" s="116"/>
      <c r="J59" s="51">
        <f>J61</f>
        <v>2000000</v>
      </c>
      <c r="K59" s="118"/>
      <c r="L59" s="51">
        <f>L61</f>
        <v>2000000</v>
      </c>
      <c r="M59" s="74"/>
      <c r="N59" s="39"/>
    </row>
    <row r="60" spans="1:14" s="3" customFormat="1" ht="8.25" customHeight="1">
      <c r="A60" s="73"/>
      <c r="B60" s="43"/>
      <c r="C60" s="141"/>
      <c r="D60" s="44"/>
      <c r="E60" s="113"/>
      <c r="F60" s="45"/>
      <c r="G60" s="115"/>
      <c r="H60" s="52"/>
      <c r="I60" s="117"/>
      <c r="J60" s="52"/>
      <c r="K60" s="119"/>
      <c r="L60" s="52"/>
      <c r="M60" s="75"/>
      <c r="N60" s="39"/>
    </row>
    <row r="61" spans="1:14" s="3" customFormat="1" ht="9.75" customHeight="1">
      <c r="A61" s="73"/>
      <c r="B61" s="76">
        <v>17</v>
      </c>
      <c r="C61" s="76">
        <v>70005</v>
      </c>
      <c r="D61" s="76">
        <v>6050</v>
      </c>
      <c r="E61" s="78" t="s">
        <v>65</v>
      </c>
      <c r="F61" s="80" t="s">
        <v>64</v>
      </c>
      <c r="G61" s="82">
        <v>4805842</v>
      </c>
      <c r="H61" s="46">
        <v>750580</v>
      </c>
      <c r="I61" s="108"/>
      <c r="J61" s="26">
        <v>2000000</v>
      </c>
      <c r="K61" s="96"/>
      <c r="L61" s="47">
        <v>2000000</v>
      </c>
      <c r="M61" s="110"/>
      <c r="N61" s="39"/>
    </row>
    <row r="62" spans="1:14" s="3" customFormat="1" ht="9.75" customHeight="1">
      <c r="A62" s="73"/>
      <c r="B62" s="77"/>
      <c r="C62" s="77"/>
      <c r="D62" s="77"/>
      <c r="E62" s="79"/>
      <c r="F62" s="81"/>
      <c r="G62" s="77"/>
      <c r="H62" s="48"/>
      <c r="I62" s="109"/>
      <c r="J62" s="24"/>
      <c r="K62" s="97"/>
      <c r="L62" s="49"/>
      <c r="M62" s="111"/>
      <c r="N62" s="39"/>
    </row>
    <row r="63" spans="2:14" s="3" customFormat="1" ht="9" customHeight="1">
      <c r="B63" s="40"/>
      <c r="C63" s="194"/>
      <c r="D63" s="41"/>
      <c r="E63" s="193" t="s">
        <v>31</v>
      </c>
      <c r="F63" s="42"/>
      <c r="G63" s="191">
        <f>SUM(G65,G67,G69,G71)</f>
        <v>24886465</v>
      </c>
      <c r="H63" s="65">
        <f>H65+H67+H69+H71</f>
        <v>5568848</v>
      </c>
      <c r="I63" s="190">
        <v>200000</v>
      </c>
      <c r="J63" s="65">
        <f>J69+J71</f>
        <v>2400000</v>
      </c>
      <c r="K63" s="189"/>
      <c r="L63" s="65">
        <f>L71</f>
        <v>2500000</v>
      </c>
      <c r="M63" s="131"/>
      <c r="N63" s="37"/>
    </row>
    <row r="64" spans="2:14" s="3" customFormat="1" ht="7.5" customHeight="1">
      <c r="B64" s="43"/>
      <c r="C64" s="141"/>
      <c r="D64" s="44"/>
      <c r="E64" s="113"/>
      <c r="F64" s="45"/>
      <c r="G64" s="115"/>
      <c r="H64" s="52"/>
      <c r="I64" s="117"/>
      <c r="J64" s="52"/>
      <c r="K64" s="119"/>
      <c r="L64" s="52"/>
      <c r="M64" s="75"/>
      <c r="N64" s="38"/>
    </row>
    <row r="65" spans="2:14" s="3" customFormat="1" ht="9.75" customHeight="1">
      <c r="B65" s="85">
        <v>18</v>
      </c>
      <c r="C65" s="85">
        <v>80101</v>
      </c>
      <c r="D65" s="85">
        <v>6050</v>
      </c>
      <c r="E65" s="86" t="s">
        <v>32</v>
      </c>
      <c r="F65" s="94" t="s">
        <v>37</v>
      </c>
      <c r="G65" s="95">
        <v>13902330</v>
      </c>
      <c r="H65" s="46">
        <v>2800000</v>
      </c>
      <c r="I65" s="83"/>
      <c r="J65" s="26"/>
      <c r="K65" s="92"/>
      <c r="L65" s="47"/>
      <c r="M65" s="92"/>
      <c r="N65" s="39"/>
    </row>
    <row r="66" spans="2:14" s="3" customFormat="1" ht="9.75" customHeight="1">
      <c r="B66" s="85"/>
      <c r="C66" s="85"/>
      <c r="D66" s="85"/>
      <c r="E66" s="86"/>
      <c r="F66" s="94"/>
      <c r="G66" s="95"/>
      <c r="H66" s="48"/>
      <c r="I66" s="84"/>
      <c r="J66" s="24"/>
      <c r="K66" s="93"/>
      <c r="L66" s="49"/>
      <c r="M66" s="93"/>
      <c r="N66" s="39"/>
    </row>
    <row r="67" spans="2:14" s="3" customFormat="1" ht="9.75" customHeight="1">
      <c r="B67" s="104">
        <v>19</v>
      </c>
      <c r="C67" s="104">
        <v>80101</v>
      </c>
      <c r="D67" s="104">
        <v>6050</v>
      </c>
      <c r="E67" s="106" t="s">
        <v>33</v>
      </c>
      <c r="F67" s="98" t="s">
        <v>38</v>
      </c>
      <c r="G67" s="100">
        <v>4803211</v>
      </c>
      <c r="H67" s="46">
        <v>1668848</v>
      </c>
      <c r="I67" s="88" t="s">
        <v>42</v>
      </c>
      <c r="J67" s="26"/>
      <c r="K67" s="90"/>
      <c r="L67" s="47"/>
      <c r="M67" s="92"/>
      <c r="N67" s="39"/>
    </row>
    <row r="68" spans="2:14" s="3" customFormat="1" ht="9.75" customHeight="1">
      <c r="B68" s="105"/>
      <c r="C68" s="105"/>
      <c r="D68" s="105"/>
      <c r="E68" s="107"/>
      <c r="F68" s="99"/>
      <c r="G68" s="101"/>
      <c r="H68" s="48"/>
      <c r="I68" s="89"/>
      <c r="J68" s="24"/>
      <c r="K68" s="91"/>
      <c r="L68" s="49"/>
      <c r="M68" s="93"/>
      <c r="N68" s="39"/>
    </row>
    <row r="69" spans="2:14" s="3" customFormat="1" ht="9.75" customHeight="1">
      <c r="B69" s="85">
        <v>20</v>
      </c>
      <c r="C69" s="85">
        <v>80101</v>
      </c>
      <c r="D69" s="85">
        <v>6050</v>
      </c>
      <c r="E69" s="86" t="s">
        <v>34</v>
      </c>
      <c r="F69" s="94" t="s">
        <v>72</v>
      </c>
      <c r="G69" s="95">
        <v>2078517</v>
      </c>
      <c r="H69" s="46">
        <v>1000000</v>
      </c>
      <c r="I69" s="30"/>
      <c r="J69" s="26">
        <v>1000000</v>
      </c>
      <c r="K69" s="92"/>
      <c r="L69" s="47"/>
      <c r="M69" s="92"/>
      <c r="N69" s="39"/>
    </row>
    <row r="70" spans="2:14" s="3" customFormat="1" ht="9.75" customHeight="1">
      <c r="B70" s="104"/>
      <c r="C70" s="104"/>
      <c r="D70" s="104"/>
      <c r="E70" s="106"/>
      <c r="F70" s="98"/>
      <c r="G70" s="100"/>
      <c r="H70" s="62"/>
      <c r="I70" s="56"/>
      <c r="J70" s="63"/>
      <c r="K70" s="192"/>
      <c r="L70" s="64"/>
      <c r="M70" s="192"/>
      <c r="N70" s="39"/>
    </row>
    <row r="71" spans="2:14" s="3" customFormat="1" ht="9.75" customHeight="1">
      <c r="B71" s="104">
        <v>21</v>
      </c>
      <c r="C71" s="104">
        <v>80104</v>
      </c>
      <c r="D71" s="104">
        <v>6050</v>
      </c>
      <c r="E71" s="106" t="s">
        <v>73</v>
      </c>
      <c r="F71" s="98" t="s">
        <v>74</v>
      </c>
      <c r="G71" s="100">
        <v>4102407</v>
      </c>
      <c r="H71" s="46">
        <v>100000</v>
      </c>
      <c r="I71" s="102"/>
      <c r="J71" s="26">
        <v>1400000</v>
      </c>
      <c r="K71" s="96"/>
      <c r="L71" s="47">
        <v>2500000</v>
      </c>
      <c r="M71" s="96"/>
      <c r="N71" s="39"/>
    </row>
    <row r="72" spans="2:14" s="3" customFormat="1" ht="9.75" customHeight="1">
      <c r="B72" s="105"/>
      <c r="C72" s="105"/>
      <c r="D72" s="105"/>
      <c r="E72" s="107"/>
      <c r="F72" s="99"/>
      <c r="G72" s="101"/>
      <c r="H72" s="48"/>
      <c r="I72" s="103"/>
      <c r="J72" s="24"/>
      <c r="K72" s="97"/>
      <c r="L72" s="49"/>
      <c r="M72" s="97"/>
      <c r="N72" s="39"/>
    </row>
    <row r="73" spans="2:14" s="3" customFormat="1" ht="8.25" customHeight="1">
      <c r="B73" s="40"/>
      <c r="C73" s="140"/>
      <c r="D73" s="41"/>
      <c r="E73" s="112" t="s">
        <v>55</v>
      </c>
      <c r="F73" s="42"/>
      <c r="G73" s="114">
        <f>SUM(G75:G89)</f>
        <v>629246</v>
      </c>
      <c r="H73" s="51">
        <f>H75+H77+H79+H81+H83+H85+H87+H89</f>
        <v>490000</v>
      </c>
      <c r="I73" s="116"/>
      <c r="J73" s="51"/>
      <c r="K73" s="118"/>
      <c r="L73" s="51"/>
      <c r="M73" s="74"/>
      <c r="N73" s="39"/>
    </row>
    <row r="74" spans="2:14" s="3" customFormat="1" ht="9.75" customHeight="1">
      <c r="B74" s="43"/>
      <c r="C74" s="141"/>
      <c r="D74" s="44"/>
      <c r="E74" s="113"/>
      <c r="F74" s="45"/>
      <c r="G74" s="115"/>
      <c r="H74" s="52"/>
      <c r="I74" s="117"/>
      <c r="J74" s="52"/>
      <c r="K74" s="119"/>
      <c r="L74" s="52"/>
      <c r="M74" s="75"/>
      <c r="N74" s="39"/>
    </row>
    <row r="75" spans="2:14" s="3" customFormat="1" ht="9.75" customHeight="1">
      <c r="B75" s="76">
        <v>21</v>
      </c>
      <c r="C75" s="76">
        <v>90015</v>
      </c>
      <c r="D75" s="76">
        <v>6050</v>
      </c>
      <c r="E75" s="138" t="s">
        <v>56</v>
      </c>
      <c r="F75" s="80" t="s">
        <v>35</v>
      </c>
      <c r="G75" s="82">
        <v>65960</v>
      </c>
      <c r="H75" s="46">
        <v>60000</v>
      </c>
      <c r="I75" s="102"/>
      <c r="J75" s="26"/>
      <c r="K75" s="96"/>
      <c r="L75" s="47"/>
      <c r="M75" s="96"/>
      <c r="N75" s="39"/>
    </row>
    <row r="76" spans="2:14" s="3" customFormat="1" ht="9.75" customHeight="1">
      <c r="B76" s="77"/>
      <c r="C76" s="77"/>
      <c r="D76" s="77"/>
      <c r="E76" s="139"/>
      <c r="F76" s="81"/>
      <c r="G76" s="137"/>
      <c r="H76" s="48"/>
      <c r="I76" s="103"/>
      <c r="J76" s="24"/>
      <c r="K76" s="97"/>
      <c r="L76" s="49"/>
      <c r="M76" s="97"/>
      <c r="N76" s="39"/>
    </row>
    <row r="77" spans="2:14" s="3" customFormat="1" ht="9.75" customHeight="1">
      <c r="B77" s="104">
        <v>22</v>
      </c>
      <c r="C77" s="104">
        <v>90015</v>
      </c>
      <c r="D77" s="104">
        <v>6050</v>
      </c>
      <c r="E77" s="133" t="s">
        <v>57</v>
      </c>
      <c r="F77" s="98" t="s">
        <v>35</v>
      </c>
      <c r="G77" s="100">
        <v>65994</v>
      </c>
      <c r="H77" s="46">
        <v>60000</v>
      </c>
      <c r="I77" s="102"/>
      <c r="J77" s="26"/>
      <c r="K77" s="96"/>
      <c r="L77" s="47"/>
      <c r="M77" s="96"/>
      <c r="N77" s="39"/>
    </row>
    <row r="78" spans="2:14" s="3" customFormat="1" ht="9.75" customHeight="1">
      <c r="B78" s="132"/>
      <c r="C78" s="132"/>
      <c r="D78" s="132"/>
      <c r="E78" s="134"/>
      <c r="F78" s="125"/>
      <c r="G78" s="135"/>
      <c r="H78" s="62"/>
      <c r="I78" s="136"/>
      <c r="J78" s="63"/>
      <c r="K78" s="130"/>
      <c r="L78" s="64"/>
      <c r="M78" s="130"/>
      <c r="N78" s="39"/>
    </row>
    <row r="79" spans="2:14" s="3" customFormat="1" ht="9.75" customHeight="1">
      <c r="B79" s="104">
        <v>23</v>
      </c>
      <c r="C79" s="104">
        <v>90015</v>
      </c>
      <c r="D79" s="104">
        <v>6050</v>
      </c>
      <c r="E79" s="106" t="s">
        <v>77</v>
      </c>
      <c r="F79" s="98" t="s">
        <v>35</v>
      </c>
      <c r="G79" s="100">
        <v>71579</v>
      </c>
      <c r="H79" s="46">
        <v>60000</v>
      </c>
      <c r="I79" s="102"/>
      <c r="J79" s="26"/>
      <c r="K79" s="96"/>
      <c r="L79" s="47"/>
      <c r="M79" s="96"/>
      <c r="N79" s="39"/>
    </row>
    <row r="80" spans="2:14" s="3" customFormat="1" ht="9.75" customHeight="1">
      <c r="B80" s="105"/>
      <c r="C80" s="105"/>
      <c r="D80" s="105"/>
      <c r="E80" s="107"/>
      <c r="F80" s="99"/>
      <c r="G80" s="101"/>
      <c r="H80" s="48"/>
      <c r="I80" s="103"/>
      <c r="J80" s="24"/>
      <c r="K80" s="97"/>
      <c r="L80" s="49"/>
      <c r="M80" s="97"/>
      <c r="N80" s="39"/>
    </row>
    <row r="81" spans="2:14" s="3" customFormat="1" ht="9" customHeight="1">
      <c r="B81" s="104">
        <v>24</v>
      </c>
      <c r="C81" s="104">
        <v>90015</v>
      </c>
      <c r="D81" s="104">
        <v>6050</v>
      </c>
      <c r="E81" s="106" t="s">
        <v>58</v>
      </c>
      <c r="F81" s="98" t="s">
        <v>35</v>
      </c>
      <c r="G81" s="100">
        <v>68490</v>
      </c>
      <c r="H81" s="46">
        <v>60000</v>
      </c>
      <c r="I81" s="102"/>
      <c r="J81" s="26"/>
      <c r="K81" s="96"/>
      <c r="L81" s="47"/>
      <c r="M81" s="96"/>
      <c r="N81" s="39"/>
    </row>
    <row r="82" spans="2:14" s="3" customFormat="1" ht="9.75" customHeight="1">
      <c r="B82" s="105"/>
      <c r="C82" s="105"/>
      <c r="D82" s="105"/>
      <c r="E82" s="107"/>
      <c r="F82" s="99"/>
      <c r="G82" s="101"/>
      <c r="H82" s="48"/>
      <c r="I82" s="103"/>
      <c r="J82" s="24"/>
      <c r="K82" s="97"/>
      <c r="L82" s="49"/>
      <c r="M82" s="97"/>
      <c r="N82" s="39"/>
    </row>
    <row r="83" spans="2:14" s="3" customFormat="1" ht="9.75" customHeight="1">
      <c r="B83" s="104">
        <v>25</v>
      </c>
      <c r="C83" s="104">
        <v>90015</v>
      </c>
      <c r="D83" s="104">
        <v>6050</v>
      </c>
      <c r="E83" s="106" t="s">
        <v>59</v>
      </c>
      <c r="F83" s="98" t="s">
        <v>35</v>
      </c>
      <c r="G83" s="100">
        <v>122301</v>
      </c>
      <c r="H83" s="46">
        <v>50000</v>
      </c>
      <c r="I83" s="102"/>
      <c r="J83" s="26"/>
      <c r="K83" s="96"/>
      <c r="L83" s="47"/>
      <c r="M83" s="96"/>
      <c r="N83" s="39"/>
    </row>
    <row r="84" spans="2:14" s="3" customFormat="1" ht="9.75" customHeight="1">
      <c r="B84" s="105"/>
      <c r="C84" s="105"/>
      <c r="D84" s="105"/>
      <c r="E84" s="107"/>
      <c r="F84" s="99"/>
      <c r="G84" s="101"/>
      <c r="H84" s="48"/>
      <c r="I84" s="103"/>
      <c r="J84" s="24"/>
      <c r="K84" s="97"/>
      <c r="L84" s="49"/>
      <c r="M84" s="97"/>
      <c r="N84" s="39"/>
    </row>
    <row r="85" spans="2:14" s="3" customFormat="1" ht="9.75" customHeight="1">
      <c r="B85" s="104">
        <v>26</v>
      </c>
      <c r="C85" s="104">
        <v>90015</v>
      </c>
      <c r="D85" s="104">
        <v>6050</v>
      </c>
      <c r="E85" s="106" t="s">
        <v>60</v>
      </c>
      <c r="F85" s="98" t="s">
        <v>35</v>
      </c>
      <c r="G85" s="100">
        <v>121624</v>
      </c>
      <c r="H85" s="46">
        <v>100000</v>
      </c>
      <c r="I85" s="102"/>
      <c r="J85" s="26"/>
      <c r="K85" s="96"/>
      <c r="L85" s="47"/>
      <c r="M85" s="96"/>
      <c r="N85" s="39"/>
    </row>
    <row r="86" spans="2:14" s="3" customFormat="1" ht="9.75" customHeight="1">
      <c r="B86" s="105"/>
      <c r="C86" s="105"/>
      <c r="D86" s="105"/>
      <c r="E86" s="107"/>
      <c r="F86" s="99"/>
      <c r="G86" s="101"/>
      <c r="H86" s="48"/>
      <c r="I86" s="103"/>
      <c r="J86" s="24"/>
      <c r="K86" s="97"/>
      <c r="L86" s="49"/>
      <c r="M86" s="97"/>
      <c r="N86" s="39"/>
    </row>
    <row r="87" spans="2:14" s="3" customFormat="1" ht="9.75" customHeight="1">
      <c r="B87" s="104">
        <v>27</v>
      </c>
      <c r="C87" s="104">
        <v>90015</v>
      </c>
      <c r="D87" s="104">
        <v>6050</v>
      </c>
      <c r="E87" s="128" t="s">
        <v>61</v>
      </c>
      <c r="F87" s="98" t="s">
        <v>35</v>
      </c>
      <c r="G87" s="100">
        <v>29270</v>
      </c>
      <c r="H87" s="46">
        <v>25000</v>
      </c>
      <c r="I87" s="102"/>
      <c r="J87" s="26"/>
      <c r="K87" s="96"/>
      <c r="L87" s="47"/>
      <c r="M87" s="96"/>
      <c r="N87" s="39"/>
    </row>
    <row r="88" spans="2:14" s="3" customFormat="1" ht="9.75" customHeight="1">
      <c r="B88" s="105"/>
      <c r="C88" s="105"/>
      <c r="D88" s="105"/>
      <c r="E88" s="129"/>
      <c r="F88" s="99"/>
      <c r="G88" s="101"/>
      <c r="H88" s="48"/>
      <c r="I88" s="103"/>
      <c r="J88" s="24"/>
      <c r="K88" s="97"/>
      <c r="L88" s="49"/>
      <c r="M88" s="97"/>
      <c r="N88" s="39"/>
    </row>
    <row r="89" spans="2:14" s="3" customFormat="1" ht="9.75" customHeight="1">
      <c r="B89" s="104">
        <v>28</v>
      </c>
      <c r="C89" s="104">
        <v>90015</v>
      </c>
      <c r="D89" s="104">
        <v>6050</v>
      </c>
      <c r="E89" s="106" t="s">
        <v>62</v>
      </c>
      <c r="F89" s="98" t="s">
        <v>35</v>
      </c>
      <c r="G89" s="100">
        <v>84028</v>
      </c>
      <c r="H89" s="46">
        <v>75000</v>
      </c>
      <c r="I89" s="102"/>
      <c r="J89" s="26"/>
      <c r="K89" s="96"/>
      <c r="L89" s="47"/>
      <c r="M89" s="96"/>
      <c r="N89" s="39"/>
    </row>
    <row r="90" spans="2:14" s="3" customFormat="1" ht="9.75" customHeight="1">
      <c r="B90" s="105"/>
      <c r="C90" s="105"/>
      <c r="D90" s="105"/>
      <c r="E90" s="107"/>
      <c r="F90" s="99"/>
      <c r="G90" s="101"/>
      <c r="H90" s="48"/>
      <c r="I90" s="103"/>
      <c r="J90" s="24"/>
      <c r="K90" s="97"/>
      <c r="L90" s="49"/>
      <c r="M90" s="97"/>
      <c r="N90" s="39"/>
    </row>
    <row r="91" spans="2:14" ht="8.25" customHeight="1">
      <c r="B91" s="150" t="s">
        <v>0</v>
      </c>
      <c r="C91" s="151"/>
      <c r="D91" s="151"/>
      <c r="E91" s="152"/>
      <c r="F91" s="20"/>
      <c r="G91" s="160">
        <f>G16+G59+G34+G73+G63</f>
        <v>113243313</v>
      </c>
      <c r="H91" s="53">
        <f>SUM(H16,H33,H34,H63,H73)</f>
        <v>12952733</v>
      </c>
      <c r="I91" s="156">
        <f>SUM(I16,I59,I34,I63)</f>
        <v>3962500</v>
      </c>
      <c r="J91" s="53">
        <f>SUM(J34,J59,J16,J63)</f>
        <v>11324675</v>
      </c>
      <c r="K91" s="156">
        <f>SUM(K34,K16)</f>
        <v>27715805</v>
      </c>
      <c r="L91" s="53">
        <f>SUM(L34,L16,L59,L63)</f>
        <v>6463208</v>
      </c>
      <c r="M91" s="158">
        <f>SUM(M34,M16)</f>
        <v>616042</v>
      </c>
      <c r="N91" s="35"/>
    </row>
    <row r="92" spans="2:14" ht="9.75" customHeight="1">
      <c r="B92" s="153"/>
      <c r="C92" s="154"/>
      <c r="D92" s="154"/>
      <c r="E92" s="155"/>
      <c r="F92" s="18"/>
      <c r="G92" s="161"/>
      <c r="H92" s="54">
        <f>H17</f>
        <v>3502000</v>
      </c>
      <c r="I92" s="157"/>
      <c r="J92" s="54">
        <f>J17</f>
        <v>2597000</v>
      </c>
      <c r="K92" s="157"/>
      <c r="L92" s="54">
        <f>L17</f>
        <v>6659650</v>
      </c>
      <c r="M92" s="159"/>
      <c r="N92" s="35"/>
    </row>
    <row r="93" spans="2:14" ht="11.25" customHeight="1">
      <c r="B93" s="16" t="s">
        <v>9</v>
      </c>
      <c r="G93" s="12"/>
      <c r="N93" s="33"/>
    </row>
    <row r="94" spans="2:16" ht="10.5" customHeight="1">
      <c r="B94" s="1" t="s">
        <v>10</v>
      </c>
      <c r="C94" s="87" t="s">
        <v>11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</row>
    <row r="95" spans="3:16" ht="11.25" customHeight="1">
      <c r="C95" s="182" t="s">
        <v>12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</row>
    <row r="96" spans="3:16" ht="9.75" customHeight="1"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</row>
    <row r="97" spans="3:16" ht="12.75" customHeight="1">
      <c r="C97" s="87" t="s">
        <v>67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11"/>
    </row>
    <row r="98" spans="3:16" ht="12.75" customHeight="1">
      <c r="C98" s="87" t="s">
        <v>68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11"/>
      <c r="P98" s="11"/>
    </row>
    <row r="99" spans="2:5" ht="11.25">
      <c r="B99" s="11" t="s">
        <v>43</v>
      </c>
      <c r="C99" s="11" t="s">
        <v>44</v>
      </c>
      <c r="D99" s="11"/>
      <c r="E99" s="11"/>
    </row>
    <row r="100" spans="2:5" ht="11.25">
      <c r="B100" s="11" t="s">
        <v>45</v>
      </c>
      <c r="C100" s="11" t="s">
        <v>69</v>
      </c>
      <c r="D100" s="11"/>
      <c r="E100" s="11"/>
    </row>
    <row r="101" spans="2:5" ht="11.25">
      <c r="B101" s="11" t="s">
        <v>46</v>
      </c>
      <c r="C101" s="11" t="s">
        <v>70</v>
      </c>
      <c r="D101" s="11"/>
      <c r="E101" s="11"/>
    </row>
    <row r="102" spans="2:5" ht="11.25">
      <c r="B102" s="11"/>
      <c r="C102" s="11"/>
      <c r="D102" s="11"/>
      <c r="E102" s="11"/>
    </row>
  </sheetData>
  <mergeCells count="331">
    <mergeCell ref="F32:F33"/>
    <mergeCell ref="G32:G33"/>
    <mergeCell ref="B53:B54"/>
    <mergeCell ref="B32:B33"/>
    <mergeCell ref="C32:C33"/>
    <mergeCell ref="D32:D33"/>
    <mergeCell ref="E32:E33"/>
    <mergeCell ref="C38:C39"/>
    <mergeCell ref="D38:D39"/>
    <mergeCell ref="C34:C35"/>
    <mergeCell ref="E63:E64"/>
    <mergeCell ref="C63:C64"/>
    <mergeCell ref="B40:B41"/>
    <mergeCell ref="C40:C41"/>
    <mergeCell ref="B55:B56"/>
    <mergeCell ref="B48:B51"/>
    <mergeCell ref="C48:C51"/>
    <mergeCell ref="D48:D51"/>
    <mergeCell ref="E48:E51"/>
    <mergeCell ref="C59:C60"/>
    <mergeCell ref="M65:M66"/>
    <mergeCell ref="M69:M70"/>
    <mergeCell ref="K65:K66"/>
    <mergeCell ref="K69:K70"/>
    <mergeCell ref="G28:G29"/>
    <mergeCell ref="I26:I27"/>
    <mergeCell ref="I28:I29"/>
    <mergeCell ref="K18:K19"/>
    <mergeCell ref="K20:K21"/>
    <mergeCell ref="K22:K23"/>
    <mergeCell ref="K24:K25"/>
    <mergeCell ref="I18:I19"/>
    <mergeCell ref="I20:I21"/>
    <mergeCell ref="I22:I23"/>
    <mergeCell ref="B65:B66"/>
    <mergeCell ref="C65:C66"/>
    <mergeCell ref="B69:B70"/>
    <mergeCell ref="F11:F14"/>
    <mergeCell ref="F18:F19"/>
    <mergeCell ref="F20:F21"/>
    <mergeCell ref="F22:F23"/>
    <mergeCell ref="F24:F25"/>
    <mergeCell ref="F26:F27"/>
    <mergeCell ref="F28:F29"/>
    <mergeCell ref="D65:D66"/>
    <mergeCell ref="E65:E66"/>
    <mergeCell ref="C69:C70"/>
    <mergeCell ref="D69:D70"/>
    <mergeCell ref="E69:E70"/>
    <mergeCell ref="F69:F70"/>
    <mergeCell ref="K63:K64"/>
    <mergeCell ref="G65:G66"/>
    <mergeCell ref="F65:F66"/>
    <mergeCell ref="I65:I66"/>
    <mergeCell ref="I63:I64"/>
    <mergeCell ref="G63:G64"/>
    <mergeCell ref="J12:K12"/>
    <mergeCell ref="L12:M12"/>
    <mergeCell ref="M13:M14"/>
    <mergeCell ref="G69:G70"/>
    <mergeCell ref="G16:G17"/>
    <mergeCell ref="I30:I31"/>
    <mergeCell ref="K30:K31"/>
    <mergeCell ref="M30:M31"/>
    <mergeCell ref="M18:M19"/>
    <mergeCell ref="M22:M23"/>
    <mergeCell ref="C95:P96"/>
    <mergeCell ref="C97:O97"/>
    <mergeCell ref="E30:E31"/>
    <mergeCell ref="G30:G31"/>
    <mergeCell ref="E38:E39"/>
    <mergeCell ref="I38:I39"/>
    <mergeCell ref="D40:D41"/>
    <mergeCell ref="E40:E41"/>
    <mergeCell ref="C36:C37"/>
    <mergeCell ref="D36:D37"/>
    <mergeCell ref="K16:K17"/>
    <mergeCell ref="B30:B31"/>
    <mergeCell ref="D30:D31"/>
    <mergeCell ref="C16:C17"/>
    <mergeCell ref="B22:B23"/>
    <mergeCell ref="C30:C31"/>
    <mergeCell ref="D18:D19"/>
    <mergeCell ref="G20:G21"/>
    <mergeCell ref="G26:G27"/>
    <mergeCell ref="E26:E27"/>
    <mergeCell ref="C18:C19"/>
    <mergeCell ref="B18:B19"/>
    <mergeCell ref="E22:E23"/>
    <mergeCell ref="B10:N10"/>
    <mergeCell ref="G22:G23"/>
    <mergeCell ref="G18:G19"/>
    <mergeCell ref="E18:E19"/>
    <mergeCell ref="D22:D23"/>
    <mergeCell ref="H12:I12"/>
    <mergeCell ref="I13:I14"/>
    <mergeCell ref="C20:C21"/>
    <mergeCell ref="B20:B21"/>
    <mergeCell ref="D28:D29"/>
    <mergeCell ref="E28:E29"/>
    <mergeCell ref="B26:B27"/>
    <mergeCell ref="C26:C27"/>
    <mergeCell ref="D26:D27"/>
    <mergeCell ref="D24:D25"/>
    <mergeCell ref="E24:E25"/>
    <mergeCell ref="B28:B29"/>
    <mergeCell ref="C24:C25"/>
    <mergeCell ref="B38:B39"/>
    <mergeCell ref="E34:E35"/>
    <mergeCell ref="G36:G37"/>
    <mergeCell ref="C28:C29"/>
    <mergeCell ref="F30:F31"/>
    <mergeCell ref="F36:F37"/>
    <mergeCell ref="B36:B37"/>
    <mergeCell ref="E36:E37"/>
    <mergeCell ref="G24:G25"/>
    <mergeCell ref="F38:F39"/>
    <mergeCell ref="G34:G35"/>
    <mergeCell ref="G38:G39"/>
    <mergeCell ref="I36:I37"/>
    <mergeCell ref="K36:K37"/>
    <mergeCell ref="K38:K39"/>
    <mergeCell ref="M38:M39"/>
    <mergeCell ref="D11:D14"/>
    <mergeCell ref="E11:E14"/>
    <mergeCell ref="M16:M17"/>
    <mergeCell ref="I16:I17"/>
    <mergeCell ref="M20:M21"/>
    <mergeCell ref="K34:K35"/>
    <mergeCell ref="M36:M37"/>
    <mergeCell ref="C94:P94"/>
    <mergeCell ref="B91:E92"/>
    <mergeCell ref="I91:I92"/>
    <mergeCell ref="K91:K92"/>
    <mergeCell ref="M91:M92"/>
    <mergeCell ref="G91:G92"/>
    <mergeCell ref="B24:B25"/>
    <mergeCell ref="G11:G14"/>
    <mergeCell ref="K13:K14"/>
    <mergeCell ref="H11:M11"/>
    <mergeCell ref="E16:E17"/>
    <mergeCell ref="D20:D21"/>
    <mergeCell ref="E20:E21"/>
    <mergeCell ref="C22:C23"/>
    <mergeCell ref="B11:B14"/>
    <mergeCell ref="C11:C14"/>
    <mergeCell ref="M34:M35"/>
    <mergeCell ref="I24:I25"/>
    <mergeCell ref="M24:M25"/>
    <mergeCell ref="M26:M27"/>
    <mergeCell ref="M28:M29"/>
    <mergeCell ref="K26:K27"/>
    <mergeCell ref="K28:K29"/>
    <mergeCell ref="K32:K33"/>
    <mergeCell ref="M32:M33"/>
    <mergeCell ref="I34:I35"/>
    <mergeCell ref="F55:F56"/>
    <mergeCell ref="G55:G56"/>
    <mergeCell ref="I55:I56"/>
    <mergeCell ref="C53:C54"/>
    <mergeCell ref="D53:D54"/>
    <mergeCell ref="E53:E54"/>
    <mergeCell ref="F53:F54"/>
    <mergeCell ref="C55:C56"/>
    <mergeCell ref="D55:D56"/>
    <mergeCell ref="E55:E56"/>
    <mergeCell ref="M57:M58"/>
    <mergeCell ref="G53:G54"/>
    <mergeCell ref="K53:K54"/>
    <mergeCell ref="M53:M54"/>
    <mergeCell ref="K73:K74"/>
    <mergeCell ref="K55:K56"/>
    <mergeCell ref="M55:M56"/>
    <mergeCell ref="B57:B58"/>
    <mergeCell ref="C57:C58"/>
    <mergeCell ref="D57:D58"/>
    <mergeCell ref="E57:E58"/>
    <mergeCell ref="F57:F58"/>
    <mergeCell ref="G57:G58"/>
    <mergeCell ref="K57:K58"/>
    <mergeCell ref="C73:C74"/>
    <mergeCell ref="E73:E74"/>
    <mergeCell ref="G73:G74"/>
    <mergeCell ref="I73:I74"/>
    <mergeCell ref="B75:B76"/>
    <mergeCell ref="C75:C76"/>
    <mergeCell ref="D75:D76"/>
    <mergeCell ref="E75:E76"/>
    <mergeCell ref="F75:F76"/>
    <mergeCell ref="G75:G76"/>
    <mergeCell ref="I75:I76"/>
    <mergeCell ref="K75:K76"/>
    <mergeCell ref="M75:M76"/>
    <mergeCell ref="M73:M74"/>
    <mergeCell ref="M63:M64"/>
    <mergeCell ref="B77:B78"/>
    <mergeCell ref="C77:C78"/>
    <mergeCell ref="D77:D78"/>
    <mergeCell ref="E77:E78"/>
    <mergeCell ref="F77:F78"/>
    <mergeCell ref="G77:G78"/>
    <mergeCell ref="I77:I78"/>
    <mergeCell ref="K77:K78"/>
    <mergeCell ref="M77:M78"/>
    <mergeCell ref="B79:B80"/>
    <mergeCell ref="C79:C80"/>
    <mergeCell ref="D79:D80"/>
    <mergeCell ref="E79:E80"/>
    <mergeCell ref="F79:F80"/>
    <mergeCell ref="G79:G80"/>
    <mergeCell ref="I79:I80"/>
    <mergeCell ref="K79:K80"/>
    <mergeCell ref="M79:M80"/>
    <mergeCell ref="B81:B82"/>
    <mergeCell ref="C81:C82"/>
    <mergeCell ref="D81:D82"/>
    <mergeCell ref="E81:E82"/>
    <mergeCell ref="F81:F82"/>
    <mergeCell ref="G81:G82"/>
    <mergeCell ref="I81:I82"/>
    <mergeCell ref="K81:K82"/>
    <mergeCell ref="M81:M82"/>
    <mergeCell ref="G83:G84"/>
    <mergeCell ref="I83:I84"/>
    <mergeCell ref="K83:K84"/>
    <mergeCell ref="B83:B84"/>
    <mergeCell ref="C83:C84"/>
    <mergeCell ref="D83:D84"/>
    <mergeCell ref="E83:E84"/>
    <mergeCell ref="M83:M84"/>
    <mergeCell ref="B85:B86"/>
    <mergeCell ref="C85:C86"/>
    <mergeCell ref="D85:D86"/>
    <mergeCell ref="E85:E86"/>
    <mergeCell ref="F85:F86"/>
    <mergeCell ref="G85:G86"/>
    <mergeCell ref="K85:K86"/>
    <mergeCell ref="M85:M86"/>
    <mergeCell ref="F83:F84"/>
    <mergeCell ref="I85:I86"/>
    <mergeCell ref="B87:B88"/>
    <mergeCell ref="C87:C88"/>
    <mergeCell ref="D87:D88"/>
    <mergeCell ref="E87:E88"/>
    <mergeCell ref="M89:M90"/>
    <mergeCell ref="F87:F88"/>
    <mergeCell ref="G87:G88"/>
    <mergeCell ref="I87:I88"/>
    <mergeCell ref="K87:K88"/>
    <mergeCell ref="M87:M88"/>
    <mergeCell ref="F89:F90"/>
    <mergeCell ref="G89:G90"/>
    <mergeCell ref="I89:I90"/>
    <mergeCell ref="K89:K90"/>
    <mergeCell ref="B89:B90"/>
    <mergeCell ref="C89:C90"/>
    <mergeCell ref="D89:D90"/>
    <mergeCell ref="E89:E90"/>
    <mergeCell ref="F48:F51"/>
    <mergeCell ref="G48:G51"/>
    <mergeCell ref="I50:I51"/>
    <mergeCell ref="K50:K51"/>
    <mergeCell ref="M50:M51"/>
    <mergeCell ref="M40:M41"/>
    <mergeCell ref="M44:M45"/>
    <mergeCell ref="H48:M48"/>
    <mergeCell ref="H49:I49"/>
    <mergeCell ref="J49:K49"/>
    <mergeCell ref="L49:M49"/>
    <mergeCell ref="M42:M43"/>
    <mergeCell ref="E59:E60"/>
    <mergeCell ref="G59:G60"/>
    <mergeCell ref="I59:I60"/>
    <mergeCell ref="K59:K60"/>
    <mergeCell ref="M59:M60"/>
    <mergeCell ref="B61:B62"/>
    <mergeCell ref="C61:C62"/>
    <mergeCell ref="D61:D62"/>
    <mergeCell ref="E61:E62"/>
    <mergeCell ref="F61:F62"/>
    <mergeCell ref="G61:G62"/>
    <mergeCell ref="I61:I62"/>
    <mergeCell ref="K61:K62"/>
    <mergeCell ref="M61:M62"/>
    <mergeCell ref="B42:B43"/>
    <mergeCell ref="C42:C43"/>
    <mergeCell ref="D42:D43"/>
    <mergeCell ref="E42:E43"/>
    <mergeCell ref="F42:F43"/>
    <mergeCell ref="G42:G43"/>
    <mergeCell ref="I42:I43"/>
    <mergeCell ref="K42:K43"/>
    <mergeCell ref="B44:B45"/>
    <mergeCell ref="C44:C45"/>
    <mergeCell ref="D44:D45"/>
    <mergeCell ref="E44:E45"/>
    <mergeCell ref="F44:F45"/>
    <mergeCell ref="G44:G45"/>
    <mergeCell ref="I44:I45"/>
    <mergeCell ref="K44:K45"/>
    <mergeCell ref="F40:F41"/>
    <mergeCell ref="G40:G41"/>
    <mergeCell ref="I40:I41"/>
    <mergeCell ref="K40:K41"/>
    <mergeCell ref="C98:N98"/>
    <mergeCell ref="B67:B68"/>
    <mergeCell ref="C67:C68"/>
    <mergeCell ref="D67:D68"/>
    <mergeCell ref="E67:E68"/>
    <mergeCell ref="F67:F68"/>
    <mergeCell ref="G67:G68"/>
    <mergeCell ref="I67:I68"/>
    <mergeCell ref="K67:K68"/>
    <mergeCell ref="M67:M68"/>
    <mergeCell ref="B46:B47"/>
    <mergeCell ref="C46:C47"/>
    <mergeCell ref="D46:D47"/>
    <mergeCell ref="E46:E47"/>
    <mergeCell ref="F46:F47"/>
    <mergeCell ref="G46:G47"/>
    <mergeCell ref="K46:K47"/>
    <mergeCell ref="M46:M47"/>
    <mergeCell ref="B71:B72"/>
    <mergeCell ref="C71:C72"/>
    <mergeCell ref="D71:D72"/>
    <mergeCell ref="E71:E72"/>
    <mergeCell ref="M71:M72"/>
    <mergeCell ref="F71:F72"/>
    <mergeCell ref="G71:G72"/>
    <mergeCell ref="I71:I72"/>
    <mergeCell ref="K71:K72"/>
  </mergeCells>
  <printOptions horizontalCentered="1"/>
  <pageMargins left="0.36" right="0.45" top="0.59" bottom="0.61" header="0.32" footer="0.2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2004-02-23T14:07:25Z</cp:lastPrinted>
  <dcterms:created xsi:type="dcterms:W3CDTF">2002-08-13T10:14:59Z</dcterms:created>
  <dcterms:modified xsi:type="dcterms:W3CDTF">2004-02-23T14:11:57Z</dcterms:modified>
  <cp:category/>
  <cp:version/>
  <cp:contentType/>
  <cp:contentStatus/>
</cp:coreProperties>
</file>