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835" windowHeight="9420" activeTab="2"/>
  </bookViews>
  <sheets>
    <sheet name="wydatki" sheetId="1" r:id="rId1"/>
    <sheet name="wydatki_w" sheetId="2" r:id="rId2"/>
    <sheet name="inwestycje" sheetId="3" r:id="rId3"/>
    <sheet name="inwest_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<sst xmlns="http://schemas.openxmlformats.org/spreadsheetml/2006/main" count="41" uniqueCount="31">
  <si>
    <t xml:space="preserve">Nazwa działu </t>
  </si>
  <si>
    <t xml:space="preserve">Rolnictwo i łowiectwo </t>
  </si>
  <si>
    <t xml:space="preserve">Leśnictwo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</si>
  <si>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</si>
  <si>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</si>
  <si>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</si>
  <si>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</si>
  <si>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</si>
  <si>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</si>
  <si>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Obsługa długu publicznego </t>
  </si>
  <si>
    <t xml:space="preserve">Różne rozliczenia </t>
  </si>
  <si>
    <t xml:space="preserve">Oświata i wychowanie </t>
  </si>
  <si>
    <t xml:space="preserve">Gospodarka komunalna i ochrona środowiska </t>
  </si>
  <si>
    <t xml:space="preserve">Kultura i ochrona dziedzictwa narodowego </t>
  </si>
  <si>
    <t>Kultura fizyczna i sport</t>
  </si>
  <si>
    <t>RAZEM WYDATKI</t>
  </si>
  <si>
    <t>inwestycje</t>
  </si>
  <si>
    <t>Struktura wykonania wydatków budżetu gminy za 2004 r. według działów</t>
  </si>
  <si>
    <t>Struktura wykonania wydatków inwestycyjnych gminy za 2004 r. według działów</t>
  </si>
  <si>
    <t xml:space="preserve">Pomoc społeczna </t>
  </si>
  <si>
    <t>Dochody od os. prawnych, od osób fizycznych i od jednostek nieposiadających osobowości prawnej oraz wydatki związane z ich poborem</t>
  </si>
  <si>
    <t>Pomoc społeczna</t>
  </si>
  <si>
    <r>
      <t>Wielkość inwestycji w 2004 roku 
wyniosła 11.989.072,- zł, co stanowi 28,29</t>
    </r>
    <r>
      <rPr>
        <b/>
        <sz val="10"/>
        <rFont val="Tahoma"/>
        <family val="2"/>
      </rPr>
      <t>%</t>
    </r>
    <r>
      <rPr>
        <sz val="10"/>
        <rFont val="Tahoma"/>
        <family val="2"/>
      </rPr>
      <t xml:space="preserve">
ogółu wydatków w 2004r.</t>
    </r>
  </si>
  <si>
    <t>010</t>
  </si>
  <si>
    <t>020</t>
  </si>
  <si>
    <t>Dział</t>
  </si>
  <si>
    <t>Rolnictwo i łowiectwo</t>
  </si>
  <si>
    <t>Edukacyjna opieka wychowawcza</t>
  </si>
  <si>
    <t>Ochrona zdrowia</t>
  </si>
  <si>
    <t>Udział procentowy</t>
  </si>
  <si>
    <t>W tym wydatki inwestycyjne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</si>
</sst>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</numFmts>
  <fonts count="1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5"/>
      <name val="Arial CE"/>
      <family val="0"/>
    </font>
    <font>
      <sz val="14.75"/>
      <name val="Arial CE"/>
      <family val="0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Arial CE"/>
      <family val="2"/>
    </font>
    <font>
      <sz val="12"/>
      <name val="Tahoma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 wrapText="1"/>
    </xf>
    <xf numFmtId="3" fontId="5" fillId="3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9" fontId="5" fillId="3" borderId="10" xfId="17" applyFont="1" applyFill="1" applyBorder="1" applyAlignment="1">
      <alignment vertical="center"/>
    </xf>
    <xf numFmtId="10" fontId="2" fillId="2" borderId="4" xfId="17" applyNumberFormat="1" applyFont="1" applyFill="1" applyBorder="1" applyAlignment="1">
      <alignment vertical="center"/>
    </xf>
    <xf numFmtId="10" fontId="2" fillId="2" borderId="6" xfId="17" applyNumberFormat="1" applyFont="1" applyFill="1" applyBorder="1" applyAlignment="1">
      <alignment vertical="center"/>
    </xf>
    <xf numFmtId="10" fontId="2" fillId="2" borderId="8" xfId="1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0" fontId="2" fillId="0" borderId="6" xfId="17" applyNumberFormat="1" applyFont="1" applyFill="1" applyBorder="1" applyAlignment="1">
      <alignment vertical="center"/>
    </xf>
    <xf numFmtId="10" fontId="2" fillId="0" borderId="13" xfId="17" applyNumberFormat="1" applyFont="1" applyFill="1" applyBorder="1" applyAlignment="1">
      <alignment vertical="center"/>
    </xf>
    <xf numFmtId="10" fontId="5" fillId="3" borderId="12" xfId="17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0" fontId="2" fillId="0" borderId="14" xfId="17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10" fontId="2" fillId="0" borderId="15" xfId="17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 wrapText="1"/>
    </xf>
    <xf numFmtId="3" fontId="5" fillId="3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STRUKTURA WYKONANIA 
WYDATKÓW BUDŻETU GMINY
za 2004 r. według działów</a:t>
            </a:r>
          </a:p>
        </c:rich>
      </c:tx>
      <c:layout>
        <c:manualLayout>
          <c:xMode val="factor"/>
          <c:yMode val="factor"/>
          <c:x val="0.01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5"/>
          <c:w val="1"/>
          <c:h val="0.898"/>
        </c:manualLayout>
      </c:layout>
      <c:barChart>
        <c:barDir val="bar"/>
        <c:grouping val="stacked"/>
        <c:varyColors val="0"/>
        <c:ser>
          <c:idx val="0"/>
          <c:order val="0"/>
          <c:tx>
            <c:v>Wydatki w dziale ogółem</c:v>
          </c:tx>
          <c:spPr>
            <a:gradFill rotWithShape="1">
              <a:gsLst>
                <a:gs pos="0">
                  <a:srgbClr val="FFCC00"/>
                </a:gs>
                <a:gs pos="100000">
                  <a:srgbClr val="C9A000"/>
                </a:gs>
              </a:gsLst>
              <a:path path="rect">
                <a:fillToRect l="50000" t="50000" r="50000" b="50000"/>
              </a:path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wydatki!$B$6:$B$23</c:f>
              <c:strCache>
                <c:ptCount val="18"/>
                <c:pt idx="0">
                  <c:v>Oświata i wychowanie </c:v>
                </c:pt>
                <c:pt idx="1">
                  <c:v>Administracja publiczna</c:v>
                </c:pt>
                <c:pt idx="2">
                  <c:v>Rolnictwo i łowiectwo</c:v>
                </c:pt>
                <c:pt idx="3">
                  <c:v>Transport i łączność </c:v>
                </c:pt>
                <c:pt idx="4">
                  <c:v>Pomoc społeczna </c:v>
                </c:pt>
                <c:pt idx="5">
                  <c:v>Gospodarka komunalna i ochrona środowiska </c:v>
                </c:pt>
                <c:pt idx="6">
                  <c:v>Obsługa długu publicznego </c:v>
                </c:pt>
                <c:pt idx="7">
                  <c:v>Kultura i ochrona dziedzictwa narodowego </c:v>
                </c:pt>
                <c:pt idx="8">
                  <c:v>Różne rozliczenia </c:v>
                </c:pt>
                <c:pt idx="9">
                  <c:v>Edukacyjna opieka wychowawcza</c:v>
                </c:pt>
                <c:pt idx="10">
                  <c:v>Działalność usługowa </c:v>
                </c:pt>
                <c:pt idx="11">
                  <c:v>Bezpieczeństwo publiczne i ochrona przeciwpożarowa </c:v>
                </c:pt>
                <c:pt idx="12">
                  <c:v>Gospodarka mieszkaniowa</c:v>
                </c:pt>
                <c:pt idx="13">
                  <c:v>Kultura fizyczna i sport</c:v>
                </c:pt>
                <c:pt idx="14">
                  <c:v>Ochrona zdrowia</c:v>
                </c:pt>
                <c:pt idx="15">
                  <c:v>Dochody od os. prawnych, od osób fizycznych i od jednostek nieposiadających osobowości prawnej oraz wydatki związane z ich poborem</c:v>
                </c:pt>
                <c:pt idx="16">
                  <c:v>Urzędy naczelnych organów władzy państwowej, kontroli i ochrony prawa oraz sądownictwa </c:v>
                </c:pt>
                <c:pt idx="17">
                  <c:v>Leśnictwo </c:v>
                </c:pt>
              </c:strCache>
            </c:strRef>
          </c:cat>
          <c:val>
            <c:numRef>
              <c:f>wydatki!$D$6:$D$23</c:f>
              <c:numCache>
                <c:ptCount val="18"/>
                <c:pt idx="0">
                  <c:v>0.47416196569620767</c:v>
                </c:pt>
                <c:pt idx="1">
                  <c:v>0.1379740649890093</c:v>
                </c:pt>
                <c:pt idx="2">
                  <c:v>0.0971359787755549</c:v>
                </c:pt>
                <c:pt idx="3">
                  <c:v>0.0963701224973644</c:v>
                </c:pt>
                <c:pt idx="4">
                  <c:v>0.04813906220948286</c:v>
                </c:pt>
                <c:pt idx="5">
                  <c:v>0.0340499304882434</c:v>
                </c:pt>
                <c:pt idx="6">
                  <c:v>0.02359702340559473</c:v>
                </c:pt>
                <c:pt idx="7">
                  <c:v>0.020581024847739524</c:v>
                </c:pt>
                <c:pt idx="8">
                  <c:v>0.017187359902900618</c:v>
                </c:pt>
                <c:pt idx="9">
                  <c:v>0.01152970223674015</c:v>
                </c:pt>
                <c:pt idx="10">
                  <c:v>0.009125506237181853</c:v>
                </c:pt>
                <c:pt idx="11">
                  <c:v>0.007141896477032806</c:v>
                </c:pt>
                <c:pt idx="12">
                  <c:v>0.00700551563754975</c:v>
                </c:pt>
                <c:pt idx="13">
                  <c:v>0.0067385348073160534</c:v>
                </c:pt>
                <c:pt idx="14">
                  <c:v>0.0050048464748148475</c:v>
                </c:pt>
                <c:pt idx="15">
                  <c:v>0.003634549372223423</c:v>
                </c:pt>
                <c:pt idx="16">
                  <c:v>0.0005458300968445532</c:v>
                </c:pt>
                <c:pt idx="17">
                  <c:v>7.708584819915944E-05</c:v>
                </c:pt>
              </c:numCache>
            </c:numRef>
          </c:val>
        </c:ser>
        <c:overlap val="100"/>
        <c:gapWidth val="10"/>
        <c:axId val="65915734"/>
        <c:axId val="56370695"/>
      </c:barChart>
      <c:catAx>
        <c:axId val="6591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  <c:max val="0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1573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UDZIAŁ INWESTYCJI 
w wykonaniu wydatków budżetu gminy za 2004 r. 
według działów</a:t>
            </a:r>
          </a:p>
        </c:rich>
      </c:tx>
      <c:layout>
        <c:manualLayout>
          <c:xMode val="factor"/>
          <c:yMode val="factor"/>
          <c:x val="0.03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9875"/>
          <c:w val="0.974"/>
          <c:h val="0.781"/>
        </c:manualLayout>
      </c:layout>
      <c:barChart>
        <c:barDir val="bar"/>
        <c:grouping val="stacked"/>
        <c:varyColors val="0"/>
        <c:ser>
          <c:idx val="1"/>
          <c:order val="0"/>
          <c:tx>
            <c:v>Udział inwestycji</c:v>
          </c:tx>
          <c:spPr>
            <a:gradFill rotWithShape="1">
              <a:gsLst>
                <a:gs pos="0">
                  <a:srgbClr val="99CC00"/>
                </a:gs>
                <a:gs pos="100000">
                  <a:srgbClr val="6C9000"/>
                </a:gs>
              </a:gsLst>
              <a:path path="rect">
                <a:fillToRect l="50000" t="50000" r="50000" b="50000"/>
              </a:path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inwestycje!$B$9:$B$16</c:f>
              <c:strCache>
                <c:ptCount val="8"/>
                <c:pt idx="0">
                  <c:v>Oświata i wychowanie </c:v>
                </c:pt>
                <c:pt idx="1">
                  <c:v>Rolnictwo i łowiectwo </c:v>
                </c:pt>
                <c:pt idx="2">
                  <c:v>Transport i łączność </c:v>
                </c:pt>
                <c:pt idx="3">
                  <c:v>Gospodarka komunalna i ochrona środowiska </c:v>
                </c:pt>
                <c:pt idx="4">
                  <c:v>Administracja publiczna</c:v>
                </c:pt>
                <c:pt idx="5">
                  <c:v>Gospodarka mieszkaniowa</c:v>
                </c:pt>
                <c:pt idx="6">
                  <c:v>Pomoc społeczna</c:v>
                </c:pt>
                <c:pt idx="7">
                  <c:v>Bezpieczeństwo publiczne i ochrona przeciwpożarowa </c:v>
                </c:pt>
              </c:strCache>
            </c:strRef>
          </c:cat>
          <c:val>
            <c:numRef>
              <c:f>inwestycje!$D$9:$D$16</c:f>
              <c:numCache>
                <c:ptCount val="8"/>
                <c:pt idx="0">
                  <c:v>0.3930141548903868</c:v>
                </c:pt>
                <c:pt idx="1">
                  <c:v>0.34281660832464766</c:v>
                </c:pt>
                <c:pt idx="2">
                  <c:v>0.21486867373888488</c:v>
                </c:pt>
                <c:pt idx="3">
                  <c:v>0.03257524852632464</c:v>
                </c:pt>
                <c:pt idx="4">
                  <c:v>0.012107692738854182</c:v>
                </c:pt>
                <c:pt idx="5">
                  <c:v>0.003255798280300594</c:v>
                </c:pt>
                <c:pt idx="6">
                  <c:v>0.0010259342841547703</c:v>
                </c:pt>
                <c:pt idx="7">
                  <c:v>0.0003358892164464439</c:v>
                </c:pt>
              </c:numCache>
            </c:numRef>
          </c:val>
        </c:ser>
        <c:overlap val="100"/>
        <c:gapWidth val="10"/>
        <c:axId val="37574208"/>
        <c:axId val="2623553"/>
      </c:barChart>
      <c:catAx>
        <c:axId val="37574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74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8</xdr:col>
      <xdr:colOff>609600</xdr:colOff>
      <xdr:row>55</xdr:row>
      <xdr:rowOff>76200</xdr:rowOff>
    </xdr:to>
    <xdr:graphicFrame>
      <xdr:nvGraphicFramePr>
        <xdr:cNvPr id="1" name="Chart 2"/>
        <xdr:cNvGraphicFramePr/>
      </xdr:nvGraphicFramePr>
      <xdr:xfrm>
        <a:off x="76200" y="38100"/>
        <a:ext cx="601980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0864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3_Z_Wyk_WYDATKI_BG_2002_45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ZEST_DZIALOW"/>
      <sheetName val="wykonanie inwest"/>
    </sheetNames>
    <sheetDataSet>
      <sheetData sheetId="0">
        <row r="12">
          <cell r="F12" t="str">
            <v>Wykonanie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G12" sqref="G12"/>
    </sheetView>
  </sheetViews>
  <sheetFormatPr defaultColWidth="9.00390625" defaultRowHeight="12.75"/>
  <cols>
    <col min="1" max="1" width="7.00390625" style="1" customWidth="1"/>
    <col min="2" max="2" width="43.125" style="1" customWidth="1"/>
    <col min="3" max="4" width="10.875" style="1" customWidth="1"/>
    <col min="5" max="5" width="13.75390625" style="1" customWidth="1"/>
    <col min="6" max="6" width="1.875" style="1" customWidth="1"/>
    <col min="7" max="9" width="9.125" style="22" customWidth="1"/>
    <col min="10" max="16384" width="9.125" style="1" customWidth="1"/>
  </cols>
  <sheetData>
    <row r="2" spans="1:5" ht="12.75" customHeight="1">
      <c r="A2" s="50" t="s">
        <v>17</v>
      </c>
      <c r="B2" s="50"/>
      <c r="C2" s="50"/>
      <c r="D2" s="50"/>
      <c r="E2" s="50"/>
    </row>
    <row r="3" ht="18.75" customHeight="1"/>
    <row r="4" spans="1:6" ht="26.25" customHeight="1">
      <c r="A4" s="34"/>
      <c r="B4" s="2" t="s">
        <v>0</v>
      </c>
      <c r="C4" s="3" t="str">
        <f>'[1]WYDATKI'!F12</f>
        <v>Wykonanie</v>
      </c>
      <c r="D4" s="17" t="s">
        <v>29</v>
      </c>
      <c r="E4" s="4" t="s">
        <v>30</v>
      </c>
      <c r="F4" s="31"/>
    </row>
    <row r="5" spans="1:6" ht="10.5" customHeight="1" thickBot="1">
      <c r="A5" s="42">
        <v>1</v>
      </c>
      <c r="B5" s="40">
        <v>2</v>
      </c>
      <c r="C5" s="41">
        <v>3</v>
      </c>
      <c r="D5" s="41">
        <v>4</v>
      </c>
      <c r="E5" s="40">
        <v>5</v>
      </c>
      <c r="F5" s="32"/>
    </row>
    <row r="6" spans="1:9" ht="18.75" customHeight="1" thickTop="1">
      <c r="A6" s="36">
        <v>801</v>
      </c>
      <c r="B6" s="6" t="s">
        <v>11</v>
      </c>
      <c r="C6" s="7">
        <v>20095610</v>
      </c>
      <c r="D6" s="19">
        <f aca="true" t="shared" si="0" ref="D6:D23">(C6/$C$24)</f>
        <v>0.47416196569620767</v>
      </c>
      <c r="E6" s="15">
        <v>4711875</v>
      </c>
      <c r="F6" s="33"/>
      <c r="G6" s="23">
        <v>5377256</v>
      </c>
      <c r="H6" s="23">
        <v>10183</v>
      </c>
      <c r="I6" s="23"/>
    </row>
    <row r="7" spans="1:9" ht="18.75" customHeight="1">
      <c r="A7" s="37">
        <v>750</v>
      </c>
      <c r="B7" s="8" t="s">
        <v>6</v>
      </c>
      <c r="C7" s="9">
        <v>5847523</v>
      </c>
      <c r="D7" s="20">
        <f>(C7/$C$24)</f>
        <v>0.1379740649890093</v>
      </c>
      <c r="E7" s="16">
        <v>145160</v>
      </c>
      <c r="F7" s="33"/>
      <c r="G7" s="23">
        <v>4300404</v>
      </c>
      <c r="H7" s="23">
        <v>3040224</v>
      </c>
      <c r="I7" s="23"/>
    </row>
    <row r="8" spans="1:9" ht="18.75" customHeight="1">
      <c r="A8" s="37" t="s">
        <v>23</v>
      </c>
      <c r="B8" s="8" t="s">
        <v>26</v>
      </c>
      <c r="C8" s="9">
        <v>4116751</v>
      </c>
      <c r="D8" s="20">
        <f t="shared" si="0"/>
        <v>0.0971359787755549</v>
      </c>
      <c r="E8" s="16">
        <v>4110053</v>
      </c>
      <c r="F8" s="33"/>
      <c r="G8" s="23">
        <v>55247</v>
      </c>
      <c r="H8" s="23"/>
      <c r="I8" s="23"/>
    </row>
    <row r="9" spans="1:9" ht="18" customHeight="1">
      <c r="A9" s="38">
        <v>600</v>
      </c>
      <c r="B9" s="8" t="s">
        <v>3</v>
      </c>
      <c r="C9" s="9">
        <v>4084293</v>
      </c>
      <c r="D9" s="20">
        <f t="shared" si="0"/>
        <v>0.0963701224973644</v>
      </c>
      <c r="E9" s="16">
        <v>2576076</v>
      </c>
      <c r="F9" s="33"/>
      <c r="G9" s="23">
        <v>13296</v>
      </c>
      <c r="H9" s="23">
        <v>6451</v>
      </c>
      <c r="I9" s="23"/>
    </row>
    <row r="10" spans="1:9" ht="19.5" customHeight="1">
      <c r="A10" s="38">
        <v>852</v>
      </c>
      <c r="B10" s="8" t="s">
        <v>19</v>
      </c>
      <c r="C10" s="9">
        <v>2040197</v>
      </c>
      <c r="D10" s="20">
        <f t="shared" si="0"/>
        <v>0.04813906220948286</v>
      </c>
      <c r="E10" s="16">
        <v>12300</v>
      </c>
      <c r="F10" s="33"/>
      <c r="G10" s="23">
        <v>1095520</v>
      </c>
      <c r="H10" s="23">
        <v>12840</v>
      </c>
      <c r="I10" s="23"/>
    </row>
    <row r="11" spans="1:9" ht="18.75" customHeight="1">
      <c r="A11" s="38">
        <v>900</v>
      </c>
      <c r="B11" s="8" t="s">
        <v>12</v>
      </c>
      <c r="C11" s="9">
        <v>1443081</v>
      </c>
      <c r="D11" s="20">
        <f t="shared" si="0"/>
        <v>0.0340499304882434</v>
      </c>
      <c r="E11" s="16">
        <v>390547</v>
      </c>
      <c r="F11" s="33"/>
      <c r="G11" s="23"/>
      <c r="H11" s="23"/>
      <c r="I11" s="23"/>
    </row>
    <row r="12" spans="1:9" ht="18.75" customHeight="1">
      <c r="A12" s="38">
        <v>757</v>
      </c>
      <c r="B12" s="8" t="s">
        <v>9</v>
      </c>
      <c r="C12" s="9">
        <v>1000073</v>
      </c>
      <c r="D12" s="20">
        <f t="shared" si="0"/>
        <v>0.02359702340559473</v>
      </c>
      <c r="E12" s="16"/>
      <c r="F12" s="33"/>
      <c r="G12" s="23"/>
      <c r="H12" s="23"/>
      <c r="I12" s="23"/>
    </row>
    <row r="13" spans="1:9" ht="18.75" customHeight="1">
      <c r="A13" s="38">
        <v>921</v>
      </c>
      <c r="B13" s="8" t="s">
        <v>13</v>
      </c>
      <c r="C13" s="9">
        <v>872251</v>
      </c>
      <c r="D13" s="20">
        <f t="shared" si="0"/>
        <v>0.020581024847739524</v>
      </c>
      <c r="E13" s="16"/>
      <c r="F13" s="33"/>
      <c r="G13" s="23">
        <v>78249</v>
      </c>
      <c r="H13" s="23">
        <v>45000</v>
      </c>
      <c r="I13" s="23"/>
    </row>
    <row r="14" spans="1:9" ht="18.75" customHeight="1">
      <c r="A14" s="38">
        <v>758</v>
      </c>
      <c r="B14" s="8" t="s">
        <v>10</v>
      </c>
      <c r="C14" s="9">
        <v>728423</v>
      </c>
      <c r="D14" s="20">
        <f t="shared" si="0"/>
        <v>0.017187359902900618</v>
      </c>
      <c r="E14" s="16">
        <f>SUM(G14:I14)</f>
        <v>0</v>
      </c>
      <c r="F14" s="33"/>
      <c r="G14" s="23"/>
      <c r="H14" s="23"/>
      <c r="I14" s="23"/>
    </row>
    <row r="15" spans="1:9" ht="18.75" customHeight="1">
      <c r="A15" s="38">
        <v>854</v>
      </c>
      <c r="B15" s="8" t="s">
        <v>27</v>
      </c>
      <c r="C15" s="9">
        <v>488644</v>
      </c>
      <c r="D15" s="20">
        <f t="shared" si="0"/>
        <v>0.01152970223674015</v>
      </c>
      <c r="E15" s="16">
        <v>0</v>
      </c>
      <c r="F15" s="33"/>
      <c r="G15" s="23">
        <v>7723</v>
      </c>
      <c r="H15" s="23"/>
      <c r="I15" s="23"/>
    </row>
    <row r="16" spans="1:9" ht="18.75" customHeight="1">
      <c r="A16" s="38">
        <v>710</v>
      </c>
      <c r="B16" s="8" t="s">
        <v>5</v>
      </c>
      <c r="C16" s="9">
        <v>386751</v>
      </c>
      <c r="D16" s="20">
        <f t="shared" si="0"/>
        <v>0.009125506237181853</v>
      </c>
      <c r="E16" s="16">
        <f>SUM(G16:I16)</f>
        <v>0</v>
      </c>
      <c r="F16" s="33"/>
      <c r="G16" s="23"/>
      <c r="H16" s="23"/>
      <c r="I16" s="23"/>
    </row>
    <row r="17" spans="1:9" ht="18.75" customHeight="1">
      <c r="A17" s="38">
        <v>754</v>
      </c>
      <c r="B17" s="8" t="s">
        <v>8</v>
      </c>
      <c r="C17" s="9">
        <v>302683</v>
      </c>
      <c r="D17" s="20">
        <f t="shared" si="0"/>
        <v>0.007141896477032806</v>
      </c>
      <c r="E17" s="16">
        <v>4027</v>
      </c>
      <c r="F17" s="33"/>
      <c r="G17" s="23">
        <v>128809</v>
      </c>
      <c r="H17" s="23">
        <v>4892</v>
      </c>
      <c r="I17" s="23"/>
    </row>
    <row r="18" spans="1:9" ht="18.75" customHeight="1">
      <c r="A18" s="38">
        <v>700</v>
      </c>
      <c r="B18" s="8" t="s">
        <v>4</v>
      </c>
      <c r="C18" s="9">
        <v>296903</v>
      </c>
      <c r="D18" s="20">
        <f t="shared" si="0"/>
        <v>0.00700551563754975</v>
      </c>
      <c r="E18" s="16">
        <v>39034</v>
      </c>
      <c r="F18" s="33"/>
      <c r="G18" s="23"/>
      <c r="H18" s="23"/>
      <c r="I18" s="23"/>
    </row>
    <row r="19" spans="1:9" ht="18.75" customHeight="1">
      <c r="A19" s="38">
        <v>926</v>
      </c>
      <c r="B19" s="8" t="s">
        <v>14</v>
      </c>
      <c r="C19" s="9">
        <v>285588</v>
      </c>
      <c r="D19" s="20">
        <f t="shared" si="0"/>
        <v>0.0067385348073160534</v>
      </c>
      <c r="E19" s="16"/>
      <c r="F19" s="33"/>
      <c r="G19" s="23">
        <v>32400</v>
      </c>
      <c r="H19" s="23">
        <v>10000</v>
      </c>
      <c r="I19" s="23">
        <v>33000</v>
      </c>
    </row>
    <row r="20" spans="1:9" ht="18.75" customHeight="1">
      <c r="A20" s="38">
        <v>851</v>
      </c>
      <c r="B20" s="8" t="s">
        <v>28</v>
      </c>
      <c r="C20" s="9">
        <v>212112</v>
      </c>
      <c r="D20" s="20">
        <f t="shared" si="0"/>
        <v>0.0050048464748148475</v>
      </c>
      <c r="E20" s="16"/>
      <c r="F20" s="33"/>
      <c r="G20" s="23"/>
      <c r="H20" s="23"/>
      <c r="I20" s="23"/>
    </row>
    <row r="21" spans="1:9" ht="38.25" customHeight="1">
      <c r="A21" s="38">
        <v>756</v>
      </c>
      <c r="B21" s="8" t="s">
        <v>20</v>
      </c>
      <c r="C21" s="9">
        <v>154037</v>
      </c>
      <c r="D21" s="20">
        <f t="shared" si="0"/>
        <v>0.003634549372223423</v>
      </c>
      <c r="E21" s="16"/>
      <c r="F21" s="33"/>
      <c r="G21" s="23"/>
      <c r="H21" s="23"/>
      <c r="I21" s="23"/>
    </row>
    <row r="22" spans="1:9" ht="26.25" customHeight="1">
      <c r="A22" s="38">
        <v>751</v>
      </c>
      <c r="B22" s="8" t="s">
        <v>7</v>
      </c>
      <c r="C22" s="9">
        <v>23133</v>
      </c>
      <c r="D22" s="20">
        <f t="shared" si="0"/>
        <v>0.0005458300968445532</v>
      </c>
      <c r="E22" s="16">
        <f>SUM(G22:I22)</f>
        <v>0</v>
      </c>
      <c r="F22" s="33"/>
      <c r="G22" s="23"/>
      <c r="H22" s="23"/>
      <c r="I22" s="23"/>
    </row>
    <row r="23" spans="1:9" ht="18.75" customHeight="1">
      <c r="A23" s="39" t="s">
        <v>24</v>
      </c>
      <c r="B23" s="10" t="s">
        <v>2</v>
      </c>
      <c r="C23" s="11">
        <v>3267</v>
      </c>
      <c r="D23" s="21">
        <f t="shared" si="0"/>
        <v>7.708584819915944E-05</v>
      </c>
      <c r="E23" s="16">
        <f>SUM(G23:I23)</f>
        <v>0</v>
      </c>
      <c r="F23" s="33"/>
      <c r="G23" s="23"/>
      <c r="H23" s="23"/>
      <c r="I23" s="23"/>
    </row>
    <row r="24" spans="1:9" s="14" customFormat="1" ht="21" customHeight="1">
      <c r="A24" s="35"/>
      <c r="B24" s="12" t="s">
        <v>15</v>
      </c>
      <c r="C24" s="13">
        <f>SUM(C6:C23)</f>
        <v>42381320</v>
      </c>
      <c r="D24" s="18">
        <f>SUM(D6:D23)</f>
        <v>0.9999999999999999</v>
      </c>
      <c r="E24" s="25">
        <f>SUM(E6:E23)</f>
        <v>11989072</v>
      </c>
      <c r="F24" s="33"/>
      <c r="G24" s="24"/>
      <c r="H24" s="24"/>
      <c r="I24" s="24"/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60" sqref="E60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7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9.125" style="1" customWidth="1"/>
    <col min="2" max="2" width="43.25390625" style="1" customWidth="1"/>
    <col min="3" max="3" width="17.25390625" style="1" customWidth="1"/>
    <col min="4" max="4" width="12.25390625" style="1" customWidth="1"/>
    <col min="5" max="7" width="9.125" style="22" customWidth="1"/>
    <col min="8" max="16384" width="9.125" style="1" customWidth="1"/>
  </cols>
  <sheetData>
    <row r="4" spans="2:4" ht="41.25" customHeight="1">
      <c r="B4" s="51" t="s">
        <v>18</v>
      </c>
      <c r="C4" s="51"/>
      <c r="D4" s="51"/>
    </row>
    <row r="5" spans="2:4" ht="15.75">
      <c r="B5" s="30"/>
      <c r="C5" s="30"/>
      <c r="D5" s="30"/>
    </row>
    <row r="7" spans="1:4" ht="26.25" customHeight="1">
      <c r="A7" s="43" t="s">
        <v>25</v>
      </c>
      <c r="B7" s="55" t="s">
        <v>0</v>
      </c>
      <c r="C7" s="26" t="s">
        <v>16</v>
      </c>
      <c r="D7" s="26" t="s">
        <v>29</v>
      </c>
    </row>
    <row r="8" spans="1:4" ht="10.5" customHeight="1" thickBot="1">
      <c r="A8" s="54">
        <v>1</v>
      </c>
      <c r="B8" s="5">
        <v>2</v>
      </c>
      <c r="C8" s="5">
        <v>3</v>
      </c>
      <c r="D8" s="5">
        <v>4</v>
      </c>
    </row>
    <row r="9" spans="1:7" ht="18.75" customHeight="1" thickTop="1">
      <c r="A9" s="36">
        <v>801</v>
      </c>
      <c r="B9" s="44" t="s">
        <v>11</v>
      </c>
      <c r="C9" s="16">
        <v>4711875</v>
      </c>
      <c r="D9" s="28">
        <f aca="true" t="shared" si="0" ref="D9:D16">C9/$C$17</f>
        <v>0.3930141548903868</v>
      </c>
      <c r="E9" s="23">
        <v>5377256</v>
      </c>
      <c r="F9" s="23">
        <v>10183</v>
      </c>
      <c r="G9" s="23"/>
    </row>
    <row r="10" spans="1:7" ht="18.75" customHeight="1">
      <c r="A10" s="37" t="s">
        <v>23</v>
      </c>
      <c r="B10" s="8" t="s">
        <v>1</v>
      </c>
      <c r="C10" s="16">
        <v>4110053</v>
      </c>
      <c r="D10" s="27">
        <f t="shared" si="0"/>
        <v>0.34281660832464766</v>
      </c>
      <c r="E10" s="23"/>
      <c r="F10" s="23"/>
      <c r="G10" s="23"/>
    </row>
    <row r="11" spans="1:7" ht="18.75" customHeight="1">
      <c r="A11" s="38">
        <v>600</v>
      </c>
      <c r="B11" s="8" t="s">
        <v>3</v>
      </c>
      <c r="C11" s="16">
        <v>2576076</v>
      </c>
      <c r="D11" s="27">
        <f t="shared" si="0"/>
        <v>0.21486867373888488</v>
      </c>
      <c r="E11" s="23">
        <v>1095520</v>
      </c>
      <c r="F11" s="23">
        <v>12840</v>
      </c>
      <c r="G11" s="23"/>
    </row>
    <row r="12" spans="1:7" ht="18.75" customHeight="1">
      <c r="A12" s="38">
        <v>900</v>
      </c>
      <c r="B12" s="8" t="s">
        <v>12</v>
      </c>
      <c r="C12" s="16">
        <v>390547</v>
      </c>
      <c r="D12" s="27">
        <f t="shared" si="0"/>
        <v>0.03257524852632464</v>
      </c>
      <c r="E12" s="23">
        <v>13296</v>
      </c>
      <c r="F12" s="23">
        <v>6451</v>
      </c>
      <c r="G12" s="23"/>
    </row>
    <row r="13" spans="1:7" ht="18.75" customHeight="1">
      <c r="A13" s="38">
        <v>750</v>
      </c>
      <c r="B13" s="8" t="s">
        <v>6</v>
      </c>
      <c r="C13" s="16">
        <v>145160</v>
      </c>
      <c r="D13" s="27">
        <f t="shared" si="0"/>
        <v>0.012107692738854182</v>
      </c>
      <c r="E13" s="23">
        <v>78249</v>
      </c>
      <c r="F13" s="23">
        <v>45000</v>
      </c>
      <c r="G13" s="23"/>
    </row>
    <row r="14" spans="1:7" ht="18.75" customHeight="1">
      <c r="A14" s="38">
        <v>700</v>
      </c>
      <c r="B14" s="8" t="s">
        <v>4</v>
      </c>
      <c r="C14" s="16">
        <v>39034</v>
      </c>
      <c r="D14" s="27">
        <f t="shared" si="0"/>
        <v>0.003255798280300594</v>
      </c>
      <c r="E14" s="23"/>
      <c r="F14" s="23"/>
      <c r="G14" s="23"/>
    </row>
    <row r="15" spans="1:7" ht="18.75" customHeight="1">
      <c r="A15" s="38">
        <v>852</v>
      </c>
      <c r="B15" s="8" t="s">
        <v>21</v>
      </c>
      <c r="C15" s="16">
        <v>12300</v>
      </c>
      <c r="D15" s="27">
        <f t="shared" si="0"/>
        <v>0.0010259342841547703</v>
      </c>
      <c r="E15" s="23">
        <v>128809</v>
      </c>
      <c r="F15" s="23">
        <v>4892</v>
      </c>
      <c r="G15" s="23"/>
    </row>
    <row r="16" spans="1:7" ht="18.75" customHeight="1">
      <c r="A16" s="38">
        <v>754</v>
      </c>
      <c r="B16" s="45" t="s">
        <v>8</v>
      </c>
      <c r="C16" s="46">
        <v>4027</v>
      </c>
      <c r="D16" s="47">
        <f t="shared" si="0"/>
        <v>0.0003358892164464439</v>
      </c>
      <c r="E16" s="23">
        <v>32400</v>
      </c>
      <c r="F16" s="23">
        <v>10000</v>
      </c>
      <c r="G16" s="23">
        <v>33000</v>
      </c>
    </row>
    <row r="17" spans="1:7" s="14" customFormat="1" ht="24" customHeight="1">
      <c r="A17" s="35"/>
      <c r="B17" s="48" t="s">
        <v>15</v>
      </c>
      <c r="C17" s="49">
        <f>SUM(C9:C16)</f>
        <v>11989072</v>
      </c>
      <c r="D17" s="29">
        <v>1</v>
      </c>
      <c r="E17" s="24"/>
      <c r="F17" s="24"/>
      <c r="G17" s="24"/>
    </row>
  </sheetData>
  <mergeCells count="1">
    <mergeCell ref="B4:D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3:I33"/>
  <sheetViews>
    <sheetView zoomScale="75" zoomScaleNormal="75" workbookViewId="0" topLeftCell="A1">
      <selection activeCell="G37" sqref="G37"/>
    </sheetView>
  </sheetViews>
  <sheetFormatPr defaultColWidth="9.00390625" defaultRowHeight="12.75"/>
  <sheetData>
    <row r="33" spans="1:9" ht="39" customHeight="1">
      <c r="A33" s="52" t="s">
        <v>22</v>
      </c>
      <c r="B33" s="53"/>
      <c r="C33" s="53"/>
      <c r="D33" s="53"/>
      <c r="E33" s="53"/>
      <c r="F33" s="53"/>
      <c r="G33" s="53"/>
      <c r="H33" s="53"/>
      <c r="I33" s="53"/>
    </row>
  </sheetData>
  <mergeCells count="1">
    <mergeCell ref="A33:I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2005-03-22T08:30:16Z</cp:lastPrinted>
  <dcterms:created xsi:type="dcterms:W3CDTF">2003-04-02T09:16:30Z</dcterms:created>
  <dcterms:modified xsi:type="dcterms:W3CDTF">2005-03-22T08:32:44Z</dcterms:modified>
  <cp:category/>
  <cp:version/>
  <cp:contentType/>
  <cp:contentStatus/>
</cp:coreProperties>
</file>